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5" yWindow="750" windowWidth="12120" windowHeight="9120" tabRatio="926"/>
  </bookViews>
  <sheets>
    <sheet name="Степень качества управления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  <definedName name="_xlnm.Print_Area" localSheetId="0">'Степень качества управления'!$B$1:$E$18</definedName>
  </definedNames>
  <calcPr calcId="145621" fullPrecision="0"/>
</workbook>
</file>

<file path=xl/calcChain.xml><?xml version="1.0" encoding="utf-8"?>
<calcChain xmlns="http://schemas.openxmlformats.org/spreadsheetml/2006/main">
  <c r="J9" i="1" l="1"/>
  <c r="J10" i="1"/>
  <c r="V10" i="1"/>
  <c r="V9" i="47"/>
  <c r="Z9" i="47"/>
  <c r="AD9" i="47"/>
  <c r="I9" i="50"/>
  <c r="AB9" i="52"/>
  <c r="J11" i="1"/>
  <c r="V11" i="1"/>
  <c r="V10" i="47"/>
  <c r="Z10" i="47"/>
  <c r="AD10" i="47"/>
  <c r="I10" i="50"/>
  <c r="AB10" i="52"/>
  <c r="J12" i="1"/>
  <c r="V12" i="1"/>
  <c r="V11" i="47"/>
  <c r="Z11" i="47"/>
  <c r="AD11" i="47"/>
  <c r="AL11" i="47"/>
  <c r="I11" i="50"/>
  <c r="AB11" i="52"/>
  <c r="J13" i="1"/>
  <c r="V13" i="1"/>
  <c r="V12" i="47"/>
  <c r="Z12" i="47"/>
  <c r="AD12" i="47"/>
  <c r="AB12" i="52"/>
  <c r="V14" i="1"/>
  <c r="V13" i="47"/>
  <c r="Z13" i="47"/>
  <c r="AD13" i="47"/>
  <c r="I13" i="50"/>
  <c r="AB13" i="52"/>
  <c r="J15" i="1"/>
  <c r="V15" i="1"/>
  <c r="V14" i="47"/>
  <c r="Z14" i="47"/>
  <c r="AD14" i="47"/>
  <c r="AL14" i="47"/>
  <c r="I14" i="50"/>
  <c r="AB14" i="52"/>
  <c r="J16" i="1"/>
  <c r="V16" i="1"/>
  <c r="V15" i="47"/>
  <c r="Z15" i="47"/>
  <c r="AD15" i="47"/>
  <c r="I15" i="50"/>
  <c r="AB15" i="52"/>
  <c r="J17" i="1"/>
  <c r="V17" i="1"/>
  <c r="Z16" i="47"/>
  <c r="AD16" i="47"/>
  <c r="I16" i="50"/>
  <c r="J18" i="1"/>
  <c r="V18" i="1"/>
  <c r="V17" i="47"/>
  <c r="Z17" i="47"/>
  <c r="AL17" i="47"/>
  <c r="I17" i="50"/>
  <c r="AB17" i="52"/>
  <c r="J19" i="1"/>
  <c r="V19" i="1"/>
  <c r="Z18" i="47"/>
  <c r="AD18" i="47"/>
  <c r="I18" i="50"/>
  <c r="V9" i="1"/>
  <c r="V8" i="47"/>
  <c r="Z8" i="47"/>
  <c r="AD8" i="47"/>
  <c r="AB8" i="52"/>
  <c r="AB18" i="52"/>
  <c r="AB16" i="52"/>
  <c r="X9" i="52"/>
  <c r="X10" i="52"/>
  <c r="X11" i="52"/>
  <c r="X12" i="52"/>
  <c r="X13" i="52"/>
  <c r="X14" i="52"/>
  <c r="X15" i="52"/>
  <c r="X16" i="52"/>
  <c r="X17" i="52"/>
  <c r="X18" i="52"/>
  <c r="X8" i="52"/>
  <c r="T9" i="52"/>
  <c r="T10" i="52"/>
  <c r="T11" i="52"/>
  <c r="T12" i="52"/>
  <c r="T13" i="52"/>
  <c r="T14" i="52"/>
  <c r="T15" i="52"/>
  <c r="T16" i="52"/>
  <c r="T17" i="52"/>
  <c r="T18" i="52"/>
  <c r="T8" i="52"/>
  <c r="Q9" i="52"/>
  <c r="Q10" i="52"/>
  <c r="Q11" i="52"/>
  <c r="Q12" i="52"/>
  <c r="Q13" i="52"/>
  <c r="Q14" i="52"/>
  <c r="Q15" i="52"/>
  <c r="Q16" i="52"/>
  <c r="Q17" i="52"/>
  <c r="Q18" i="52"/>
  <c r="Q8" i="52"/>
  <c r="M18" i="52"/>
  <c r="M9" i="52"/>
  <c r="M10" i="52"/>
  <c r="M11" i="52"/>
  <c r="M12" i="52"/>
  <c r="M13" i="52"/>
  <c r="M14" i="52"/>
  <c r="M15" i="52"/>
  <c r="M16" i="52"/>
  <c r="M17" i="52"/>
  <c r="M8" i="52"/>
  <c r="I9" i="52"/>
  <c r="I10" i="52"/>
  <c r="I11" i="52"/>
  <c r="I12" i="52"/>
  <c r="I13" i="52"/>
  <c r="I14" i="52"/>
  <c r="I15" i="52"/>
  <c r="I16" i="52"/>
  <c r="I17" i="52"/>
  <c r="I18" i="52"/>
  <c r="I8" i="52"/>
  <c r="I12" i="50"/>
  <c r="I8" i="50"/>
  <c r="Y9" i="50"/>
  <c r="Y10" i="50"/>
  <c r="Y11" i="50"/>
  <c r="Y12" i="50"/>
  <c r="Y13" i="50"/>
  <c r="Y14" i="50"/>
  <c r="Y15" i="50"/>
  <c r="Y16" i="50"/>
  <c r="Y17" i="50"/>
  <c r="Y18" i="50"/>
  <c r="Y8" i="50"/>
  <c r="U9" i="50"/>
  <c r="U10" i="50"/>
  <c r="U11" i="50"/>
  <c r="U12" i="50"/>
  <c r="U13" i="50"/>
  <c r="U14" i="50"/>
  <c r="U15" i="50"/>
  <c r="U16" i="50"/>
  <c r="U17" i="50"/>
  <c r="U18" i="50"/>
  <c r="U8" i="50"/>
  <c r="Q9" i="50"/>
  <c r="Q10" i="50"/>
  <c r="Q11" i="50"/>
  <c r="Q12" i="50"/>
  <c r="Q13" i="50"/>
  <c r="Q14" i="50"/>
  <c r="Q15" i="50"/>
  <c r="Q16" i="50"/>
  <c r="Q17" i="50"/>
  <c r="Q18" i="50"/>
  <c r="Q8" i="50"/>
  <c r="M9" i="50"/>
  <c r="M10" i="50"/>
  <c r="M11" i="50"/>
  <c r="M12" i="50"/>
  <c r="M13" i="50"/>
  <c r="M14" i="50"/>
  <c r="M15" i="50"/>
  <c r="M16" i="50"/>
  <c r="M17" i="50"/>
  <c r="M18" i="50"/>
  <c r="M8" i="50"/>
  <c r="Y9" i="48"/>
  <c r="Y10" i="48"/>
  <c r="Y11" i="48"/>
  <c r="Y12" i="48"/>
  <c r="Y13" i="48"/>
  <c r="Y14" i="48"/>
  <c r="Y15" i="48"/>
  <c r="Y16" i="48"/>
  <c r="Y17" i="48"/>
  <c r="Y18" i="48"/>
  <c r="Y8" i="48"/>
  <c r="U9" i="48"/>
  <c r="U10" i="48"/>
  <c r="U11" i="48"/>
  <c r="U12" i="48"/>
  <c r="U13" i="48"/>
  <c r="U14" i="48"/>
  <c r="U15" i="48"/>
  <c r="U16" i="48"/>
  <c r="U17" i="48"/>
  <c r="U18" i="48"/>
  <c r="U8" i="48"/>
  <c r="Q9" i="48"/>
  <c r="Q10" i="48"/>
  <c r="Q11" i="48"/>
  <c r="Q12" i="48"/>
  <c r="Q13" i="48"/>
  <c r="Q14" i="48"/>
  <c r="Q15" i="48"/>
  <c r="C15" i="48" s="1"/>
  <c r="E15" i="48" s="1"/>
  <c r="Q16" i="48"/>
  <c r="Q17" i="48"/>
  <c r="Q18" i="48"/>
  <c r="Q8" i="48"/>
  <c r="I9" i="48"/>
  <c r="C9" i="48" s="1"/>
  <c r="E9" i="48" s="1"/>
  <c r="I10" i="48"/>
  <c r="I11" i="48"/>
  <c r="C11" i="48"/>
  <c r="E11" i="48" s="1"/>
  <c r="I12" i="48"/>
  <c r="I13" i="48"/>
  <c r="C13" i="48"/>
  <c r="E13" i="48" s="1"/>
  <c r="I14" i="48"/>
  <c r="C14" i="48" s="1"/>
  <c r="E14" i="48" s="1"/>
  <c r="I15" i="48"/>
  <c r="I16" i="48"/>
  <c r="I17" i="48"/>
  <c r="C17" i="48" s="1"/>
  <c r="E17" i="48" s="1"/>
  <c r="I18" i="48"/>
  <c r="I8" i="48"/>
  <c r="C8" i="48"/>
  <c r="E8" i="48" s="1"/>
  <c r="AL9" i="47"/>
  <c r="AL10" i="47"/>
  <c r="AL12" i="47"/>
  <c r="AL13" i="47"/>
  <c r="AL15" i="47"/>
  <c r="AL16" i="47"/>
  <c r="AL18" i="47"/>
  <c r="AL8" i="47"/>
  <c r="AH9" i="47"/>
  <c r="AH10" i="47"/>
  <c r="AH11" i="47"/>
  <c r="AH12" i="47"/>
  <c r="AH13" i="47"/>
  <c r="AH14" i="47"/>
  <c r="AH15" i="47"/>
  <c r="AH16" i="47"/>
  <c r="AH17" i="47"/>
  <c r="AH18" i="47"/>
  <c r="AH8" i="47"/>
  <c r="AD17" i="47"/>
  <c r="V16" i="47"/>
  <c r="V18" i="47"/>
  <c r="R9" i="47"/>
  <c r="R10" i="47"/>
  <c r="R11" i="47"/>
  <c r="R12" i="47"/>
  <c r="R13" i="47"/>
  <c r="R14" i="47"/>
  <c r="R15" i="47"/>
  <c r="R16" i="47"/>
  <c r="R17" i="47"/>
  <c r="R18" i="47"/>
  <c r="R8" i="47"/>
  <c r="J9" i="47"/>
  <c r="J10" i="47"/>
  <c r="J11" i="47"/>
  <c r="J12" i="47"/>
  <c r="J13" i="47"/>
  <c r="J14" i="47"/>
  <c r="J15" i="47"/>
  <c r="J16" i="47"/>
  <c r="J17" i="47"/>
  <c r="J18" i="47"/>
  <c r="J8" i="47"/>
  <c r="N10" i="1"/>
  <c r="R10" i="1"/>
  <c r="Z10" i="1"/>
  <c r="AD10" i="1"/>
  <c r="N11" i="1"/>
  <c r="R11" i="1"/>
  <c r="Z11" i="1"/>
  <c r="AD11" i="1"/>
  <c r="N12" i="1"/>
  <c r="R12" i="1"/>
  <c r="Z12" i="1"/>
  <c r="AD12" i="1"/>
  <c r="N13" i="1"/>
  <c r="R13" i="1"/>
  <c r="Z13" i="1"/>
  <c r="AD13" i="1"/>
  <c r="J14" i="1"/>
  <c r="N14" i="1"/>
  <c r="R14" i="1"/>
  <c r="Z14" i="1"/>
  <c r="AD14" i="1"/>
  <c r="N15" i="1"/>
  <c r="R15" i="1"/>
  <c r="Z15" i="1"/>
  <c r="AD15" i="1"/>
  <c r="N16" i="1"/>
  <c r="R16" i="1"/>
  <c r="Z16" i="1"/>
  <c r="AD16" i="1"/>
  <c r="N17" i="1"/>
  <c r="R17" i="1"/>
  <c r="Z17" i="1"/>
  <c r="AD17" i="1"/>
  <c r="N18" i="1"/>
  <c r="R18" i="1"/>
  <c r="Z18" i="1"/>
  <c r="AD18" i="1"/>
  <c r="N19" i="1"/>
  <c r="R19" i="1"/>
  <c r="Z19" i="1"/>
  <c r="AD19" i="1"/>
  <c r="N9" i="1"/>
  <c r="R9" i="1"/>
  <c r="Z9" i="1"/>
  <c r="AD9" i="1"/>
  <c r="C17" i="50" l="1"/>
  <c r="E17" i="50" s="1"/>
  <c r="C15" i="50"/>
  <c r="E15" i="50" s="1"/>
  <c r="C16" i="48"/>
  <c r="E16" i="48" s="1"/>
  <c r="C8" i="52"/>
  <c r="E8" i="52" s="1"/>
  <c r="C18" i="48"/>
  <c r="E18" i="48" s="1"/>
  <c r="C13" i="52"/>
  <c r="E13" i="52" s="1"/>
  <c r="C11" i="52"/>
  <c r="E11" i="52" s="1"/>
  <c r="D18" i="1"/>
  <c r="F18" i="1" s="1"/>
  <c r="C9" i="52"/>
  <c r="E9" i="52" s="1"/>
  <c r="D17" i="1"/>
  <c r="F17" i="1" s="1"/>
  <c r="C10" i="48"/>
  <c r="E10" i="48" s="1"/>
  <c r="C8" i="50"/>
  <c r="E8" i="50" s="1"/>
  <c r="C12" i="48"/>
  <c r="E12" i="48" s="1"/>
  <c r="C17" i="52"/>
  <c r="E17" i="52" s="1"/>
  <c r="C15" i="52"/>
  <c r="E15" i="52" s="1"/>
  <c r="C14" i="50"/>
  <c r="E14" i="50" s="1"/>
  <c r="C13" i="50"/>
  <c r="E13" i="50" s="1"/>
  <c r="C11" i="50"/>
  <c r="E11" i="50" s="1"/>
  <c r="C10" i="50"/>
  <c r="E10" i="50" s="1"/>
  <c r="C16" i="52"/>
  <c r="E16" i="52" s="1"/>
  <c r="C10" i="52"/>
  <c r="E10" i="52" s="1"/>
  <c r="D11" i="47"/>
  <c r="F11" i="47" s="1"/>
  <c r="D10" i="47"/>
  <c r="F10" i="47" s="1"/>
  <c r="D15" i="1"/>
  <c r="F15" i="1" s="1"/>
  <c r="D9" i="1"/>
  <c r="F9" i="1" s="1"/>
  <c r="D16" i="1"/>
  <c r="F16" i="1" s="1"/>
  <c r="D18" i="47"/>
  <c r="F18" i="47" s="1"/>
  <c r="D15" i="47"/>
  <c r="F15" i="47" s="1"/>
  <c r="D13" i="47"/>
  <c r="F13" i="47" s="1"/>
  <c r="D12" i="47"/>
  <c r="F12" i="47" s="1"/>
  <c r="D17" i="47"/>
  <c r="F17" i="47" s="1"/>
  <c r="D13" i="1"/>
  <c r="F13" i="1" s="1"/>
  <c r="D12" i="1"/>
  <c r="F12" i="1" s="1"/>
  <c r="C11" i="53" s="1"/>
  <c r="D19" i="1"/>
  <c r="F19" i="1" s="1"/>
  <c r="D11" i="1"/>
  <c r="F11" i="1" s="1"/>
  <c r="C10" i="53" s="1"/>
  <c r="D10" i="1"/>
  <c r="F10" i="1" s="1"/>
  <c r="C18" i="52"/>
  <c r="E18" i="52" s="1"/>
  <c r="C9" i="50"/>
  <c r="E9" i="50" s="1"/>
  <c r="C12" i="50"/>
  <c r="E12" i="50" s="1"/>
  <c r="D9" i="47"/>
  <c r="F9" i="47" s="1"/>
  <c r="D8" i="47"/>
  <c r="F8" i="47" s="1"/>
  <c r="C14" i="52"/>
  <c r="E14" i="52" s="1"/>
  <c r="C12" i="52"/>
  <c r="E12" i="52" s="1"/>
  <c r="C18" i="50"/>
  <c r="E18" i="50" s="1"/>
  <c r="C16" i="50"/>
  <c r="E16" i="50" s="1"/>
  <c r="D16" i="47"/>
  <c r="F16" i="47" s="1"/>
  <c r="D14" i="1"/>
  <c r="F14" i="1" s="1"/>
  <c r="D14" i="47"/>
  <c r="F14" i="47" s="1"/>
  <c r="C17" i="53" l="1"/>
  <c r="C8" i="53"/>
  <c r="C15" i="53"/>
  <c r="C14" i="53"/>
  <c r="C13" i="53"/>
  <c r="C12" i="53"/>
  <c r="C9" i="53"/>
  <c r="C18" i="53"/>
  <c r="C16" i="53"/>
</calcChain>
</file>

<file path=xl/sharedStrings.xml><?xml version="1.0" encoding="utf-8"?>
<sst xmlns="http://schemas.openxmlformats.org/spreadsheetml/2006/main" count="678" uniqueCount="156">
  <si>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</si>
  <si>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</si>
  <si>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</si>
  <si>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</si>
  <si>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</si>
  <si>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</si>
  <si>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</si>
  <si>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</si>
  <si>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</si>
  <si>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</si>
  <si>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</si>
  <si>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</si>
  <si>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</si>
  <si>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</si>
  <si>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</si>
  <si>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</si>
  <si>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</si>
  <si>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</si>
  <si>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</si>
  <si>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</si>
  <si>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</si>
  <si>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</si>
  <si>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</si>
  <si>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</si>
  <si>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</si>
  <si>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</si>
  <si>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</si>
  <si>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</si>
  <si>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</si>
  <si>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</si>
  <si>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</si>
  <si>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</si>
  <si>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</si>
  <si>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</si>
  <si>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</si>
  <si>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</si>
  <si>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</si>
  <si>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</si>
  <si>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</si>
  <si>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</si>
  <si>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</si>
  <si>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</si>
  <si>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</si>
  <si>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</si>
  <si>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</si>
  <si>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</si>
  <si>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</si>
  <si>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</si>
  <si>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</si>
  <si>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</si>
  <si>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</si>
  <si>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</si>
  <si>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</si>
  <si>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</si>
  <si>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</si>
  <si>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</si>
  <si>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</si>
  <si>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</si>
  <si>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</si>
  <si>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</si>
  <si>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</si>
  <si>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</si>
  <si>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</si>
  <si>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</si>
  <si>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</si>
  <si>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</si>
  <si>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</si>
  <si>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</si>
  <si>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</si>
  <si>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</si>
  <si>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</si>
  <si>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</si>
  <si>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</si>
  <si>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</si>
  <si>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</si>
  <si>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</si>
  <si>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</si>
  <si>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</si>
  <si>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</si>
  <si>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</si>
  <si>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</si>
  <si>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</si>
  <si>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</si>
  <si>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</si>
  <si>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</si>
  <si>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</si>
  <si>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</si>
  <si>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</si>
  <si>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</si>
  <si>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</si>
  <si>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</si>
  <si>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</si>
  <si>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</si>
  <si>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</si>
  <si>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</si>
  <si>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</si>
  <si>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</si>
  <si>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</si>
  <si>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</si>
  <si>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</si>
  <si>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</si>
  <si>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</si>
  <si>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</si>
  <si>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</si>
  <si>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</si>
  <si>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</si>
  <si>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</si>
  <si>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</si>
  <si>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</si>
  <si>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</si>
  <si>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</si>
  <si>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</si>
  <si>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</si>
  <si>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</si>
  <si>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</si>
  <si>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</si>
  <si>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</si>
  <si>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</si>
  <si>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</si>
  <si>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</si>
  <si>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</si>
  <si>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</si>
  <si>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</si>
  <si>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</si>
  <si>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</si>
  <si>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</si>
  <si>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</si>
  <si>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</si>
  <si>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</si>
  <si>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</si>
  <si>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</si>
  <si>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</si>
  <si>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</si>
  <si>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</si>
  <si>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</si>
  <si>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</si>
  <si>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</si>
  <si>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</si>
  <si>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</si>
  <si>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</si>
  <si>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</si>
  <si>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</si>
  <si>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</si>
  <si>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</si>
  <si>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</si>
  <si>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</si>
  <si>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</si>
  <si>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</si>
  <si>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</si>
  <si>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снижение</t>
  </si>
  <si>
    <t>Оценка качества управления бюджетным процессом в поселениях Аксайского района за  2019 год</t>
  </si>
  <si>
    <t>Комплексная оценка качества управления бюджетным процессом в поселениях Аксайского района за  2019 год</t>
  </si>
  <si>
    <t>от 58.67 до 100.00</t>
  </si>
  <si>
    <t xml:space="preserve">от 53,76 до 58.67 </t>
  </si>
  <si>
    <t>от 0 до 53.76</t>
  </si>
  <si>
    <t>Степень качества управления бюджетным процессом в поселениях Аксайского района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</si>
</sst>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0.0000"/>
    <numFmt numFmtId="169" formatCode="0.00000"/>
    <numFmt numFmtId="170" formatCode="0.000%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16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6" fontId="21" fillId="0" borderId="1" xfId="20" applyNumberFormat="1" applyFont="1" applyFill="1" applyBorder="1" applyAlignment="1">
      <alignment horizontal="center"/>
    </xf>
    <xf numFmtId="166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8" fontId="20" fillId="0" borderId="1" xfId="20" applyNumberFormat="1" applyFont="1" applyFill="1" applyBorder="1" applyAlignment="1">
      <alignment horizontal="center" vertical="center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165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6" fontId="20" fillId="0" borderId="1" xfId="20" applyNumberFormat="1" applyFont="1" applyFill="1" applyBorder="1" applyAlignment="1">
      <alignment horizontal="center" vertical="center" wrapText="1"/>
    </xf>
    <xf numFmtId="166" fontId="20" fillId="0" borderId="0" xfId="20" applyNumberFormat="1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70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7" fontId="20" fillId="0" borderId="1" xfId="2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6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5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5" fontId="14" fillId="0" borderId="1" xfId="20" applyNumberFormat="1" applyFont="1" applyFill="1" applyBorder="1" applyAlignment="1">
      <alignment horizontal="center"/>
    </xf>
    <xf numFmtId="166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5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168" fontId="4" fillId="0" borderId="0" xfId="20" applyNumberFormat="1" applyFont="1" applyFill="1"/>
    <xf numFmtId="0" fontId="22" fillId="3" borderId="0" xfId="20" applyFont="1" applyFill="1"/>
    <xf numFmtId="0" fontId="20" fillId="2" borderId="1" xfId="20" applyFont="1" applyFill="1" applyBorder="1" applyAlignment="1">
      <alignment horizontal="center" vertical="center" wrapText="1"/>
    </xf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vertical="top" wrapText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E53"/>
  <sheetViews>
    <sheetView tabSelected="1"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L27" sqref="L27"/>
    </sheetView>
  </sheetViews>
  <sheetFormatPr defaultRowHeight="12.75" x14ac:dyDescent="0.2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 x14ac:dyDescent="0.3">
      <c r="B1" s="71" t="s">
        <v>155</v>
      </c>
      <c r="C1" s="71"/>
      <c r="D1" s="71"/>
      <c r="E1" s="71"/>
    </row>
    <row r="2" spans="1:5" ht="12.75" customHeight="1" x14ac:dyDescent="0.3">
      <c r="B2" s="42"/>
      <c r="C2" s="42"/>
      <c r="D2" s="42"/>
      <c r="E2" s="42"/>
    </row>
    <row r="3" spans="1:5" ht="36.75" customHeight="1" x14ac:dyDescent="0.2">
      <c r="B3" s="72" t="s">
        <v>70</v>
      </c>
      <c r="C3" s="75" t="s">
        <v>114</v>
      </c>
      <c r="D3" s="76"/>
      <c r="E3" s="77"/>
    </row>
    <row r="4" spans="1:5" s="16" customFormat="1" ht="81" customHeight="1" x14ac:dyDescent="0.25">
      <c r="B4" s="73"/>
      <c r="C4" s="53" t="s">
        <v>112</v>
      </c>
      <c r="D4" s="53" t="s">
        <v>113</v>
      </c>
      <c r="E4" s="53" t="s">
        <v>115</v>
      </c>
    </row>
    <row r="5" spans="1:5" s="16" customFormat="1" ht="51" customHeight="1" x14ac:dyDescent="0.25">
      <c r="B5" s="73"/>
      <c r="C5" s="70" t="s">
        <v>152</v>
      </c>
      <c r="D5" s="70" t="s">
        <v>153</v>
      </c>
      <c r="E5" s="70" t="s">
        <v>154</v>
      </c>
    </row>
    <row r="6" spans="1:5" s="16" customFormat="1" ht="14.25" customHeight="1" x14ac:dyDescent="0.25">
      <c r="B6" s="74"/>
      <c r="C6" s="52"/>
      <c r="D6" s="52"/>
      <c r="E6" s="52"/>
    </row>
    <row r="7" spans="1:5" s="9" customFormat="1" ht="12.75" customHeight="1" x14ac:dyDescent="0.2">
      <c r="B7" s="49" t="s">
        <v>2</v>
      </c>
      <c r="C7" s="49"/>
      <c r="D7" s="49"/>
      <c r="E7" s="49"/>
    </row>
    <row r="8" spans="1:5" s="16" customFormat="1" ht="19.5" customHeight="1" x14ac:dyDescent="0.3">
      <c r="A8" s="16">
        <v>1</v>
      </c>
      <c r="B8" s="44" t="s">
        <v>44</v>
      </c>
      <c r="C8" s="65" t="s">
        <v>140</v>
      </c>
      <c r="D8" s="55"/>
      <c r="E8" s="55"/>
    </row>
    <row r="9" spans="1:5" s="16" customFormat="1" ht="19.5" customHeight="1" x14ac:dyDescent="0.3">
      <c r="A9" s="16">
        <v>2</v>
      </c>
      <c r="B9" s="44" t="s">
        <v>45</v>
      </c>
      <c r="C9" s="55" t="s">
        <v>140</v>
      </c>
      <c r="D9" s="55"/>
      <c r="E9" s="55"/>
    </row>
    <row r="10" spans="1:5" s="16" customFormat="1" ht="19.5" customHeight="1" x14ac:dyDescent="0.3">
      <c r="A10" s="16">
        <v>3</v>
      </c>
      <c r="B10" s="44" t="s">
        <v>46</v>
      </c>
      <c r="C10" s="55"/>
      <c r="D10" s="55" t="s">
        <v>141</v>
      </c>
      <c r="E10" s="55"/>
    </row>
    <row r="11" spans="1:5" s="16" customFormat="1" ht="19.5" customHeight="1" x14ac:dyDescent="0.3">
      <c r="A11" s="16">
        <v>4</v>
      </c>
      <c r="B11" s="44" t="s">
        <v>47</v>
      </c>
      <c r="C11" s="55"/>
      <c r="D11" s="55" t="s">
        <v>141</v>
      </c>
      <c r="E11" s="55"/>
    </row>
    <row r="12" spans="1:5" s="16" customFormat="1" ht="19.5" customHeight="1" x14ac:dyDescent="0.3">
      <c r="A12" s="16">
        <v>5</v>
      </c>
      <c r="B12" s="44" t="s">
        <v>48</v>
      </c>
      <c r="C12" s="55"/>
      <c r="D12" s="55"/>
      <c r="E12" s="55" t="s">
        <v>142</v>
      </c>
    </row>
    <row r="13" spans="1:5" s="16" customFormat="1" ht="19.5" customHeight="1" x14ac:dyDescent="0.3">
      <c r="A13" s="16">
        <v>6</v>
      </c>
      <c r="B13" s="44" t="s">
        <v>49</v>
      </c>
      <c r="C13" s="55"/>
      <c r="D13" s="55"/>
      <c r="E13" s="55" t="s">
        <v>142</v>
      </c>
    </row>
    <row r="14" spans="1:5" s="16" customFormat="1" ht="19.5" customHeight="1" x14ac:dyDescent="0.3">
      <c r="A14" s="16">
        <v>7</v>
      </c>
      <c r="B14" s="44" t="s">
        <v>50</v>
      </c>
      <c r="C14" s="55"/>
      <c r="D14" s="55" t="s">
        <v>141</v>
      </c>
      <c r="E14" s="55"/>
    </row>
    <row r="15" spans="1:5" s="16" customFormat="1" ht="19.5" customHeight="1" x14ac:dyDescent="0.3">
      <c r="A15" s="16">
        <v>8</v>
      </c>
      <c r="B15" s="44" t="s">
        <v>51</v>
      </c>
      <c r="C15" s="55" t="s">
        <v>140</v>
      </c>
      <c r="D15" s="55"/>
      <c r="E15" s="55"/>
    </row>
    <row r="16" spans="1:5" s="16" customFormat="1" ht="19.5" customHeight="1" x14ac:dyDescent="0.3">
      <c r="A16" s="16">
        <v>9</v>
      </c>
      <c r="B16" s="44" t="s">
        <v>52</v>
      </c>
      <c r="C16" s="55"/>
      <c r="D16" s="55" t="s">
        <v>141</v>
      </c>
      <c r="E16" s="55"/>
    </row>
    <row r="17" spans="1:5" s="16" customFormat="1" ht="19.5" customHeight="1" x14ac:dyDescent="0.3">
      <c r="A17" s="16">
        <v>10</v>
      </c>
      <c r="B17" s="44" t="s">
        <v>53</v>
      </c>
      <c r="C17" s="55"/>
      <c r="D17" s="55" t="s">
        <v>141</v>
      </c>
      <c r="E17" s="55"/>
    </row>
    <row r="18" spans="1:5" s="16" customFormat="1" ht="19.5" customHeight="1" x14ac:dyDescent="0.3">
      <c r="A18" s="16">
        <v>11</v>
      </c>
      <c r="B18" s="44" t="s">
        <v>54</v>
      </c>
      <c r="C18" s="55"/>
      <c r="D18" s="55" t="s">
        <v>141</v>
      </c>
      <c r="E18" s="55"/>
    </row>
    <row r="19" spans="1:5" ht="17.25" customHeight="1" x14ac:dyDescent="0.2">
      <c r="B19" s="3"/>
      <c r="C19" s="3"/>
      <c r="D19" s="3"/>
      <c r="E19" s="3"/>
    </row>
    <row r="20" spans="1:5" ht="17.25" customHeight="1" x14ac:dyDescent="0.2">
      <c r="B20" s="3"/>
      <c r="C20" s="3"/>
      <c r="D20" s="3"/>
      <c r="E20" s="3"/>
    </row>
    <row r="21" spans="1:5" x14ac:dyDescent="0.2">
      <c r="B21" s="3"/>
      <c r="C21" s="3"/>
      <c r="D21" s="3"/>
      <c r="E21" s="3"/>
    </row>
    <row r="22" spans="1:5" x14ac:dyDescent="0.2">
      <c r="B22" s="3"/>
      <c r="C22" s="3"/>
      <c r="D22" s="3"/>
      <c r="E22" s="3"/>
    </row>
    <row r="23" spans="1:5" x14ac:dyDescent="0.2">
      <c r="B23" s="3"/>
      <c r="C23" s="3"/>
      <c r="D23" s="3"/>
      <c r="E23" s="3"/>
    </row>
    <row r="24" spans="1:5" x14ac:dyDescent="0.2"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6" spans="1:5" x14ac:dyDescent="0.2">
      <c r="B26" s="3"/>
      <c r="C26" s="3"/>
      <c r="D26" s="3"/>
      <c r="E26" s="3"/>
    </row>
    <row r="27" spans="1:5" x14ac:dyDescent="0.2">
      <c r="B27" s="3"/>
      <c r="C27" s="3"/>
      <c r="D27" s="3"/>
      <c r="E27" s="3"/>
    </row>
    <row r="28" spans="1:5" x14ac:dyDescent="0.2">
      <c r="B28" s="3"/>
      <c r="C28" s="3"/>
      <c r="D28" s="3"/>
      <c r="E28" s="3"/>
    </row>
    <row r="29" spans="1:5" x14ac:dyDescent="0.2">
      <c r="B29" s="3"/>
      <c r="C29" s="3"/>
      <c r="D29" s="3"/>
      <c r="E29" s="3"/>
    </row>
    <row r="30" spans="1:5" x14ac:dyDescent="0.2">
      <c r="B30" s="3"/>
      <c r="C30" s="3"/>
      <c r="D30" s="3"/>
    </row>
    <row r="31" spans="1:5" x14ac:dyDescent="0.2">
      <c r="B31" s="3"/>
      <c r="C31" s="3"/>
      <c r="D31" s="3"/>
    </row>
    <row r="32" spans="1:5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  <row r="45" spans="2:4" x14ac:dyDescent="0.2">
      <c r="B45" s="3"/>
      <c r="C45" s="3"/>
      <c r="D45" s="3"/>
    </row>
    <row r="46" spans="2:4" x14ac:dyDescent="0.2">
      <c r="B46" s="3"/>
      <c r="C46" s="3"/>
      <c r="D46" s="3"/>
    </row>
    <row r="47" spans="2:4" x14ac:dyDescent="0.2">
      <c r="B47" s="3"/>
      <c r="C47" s="3"/>
      <c r="D47" s="3"/>
    </row>
    <row r="48" spans="2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C42" sqref="C42"/>
    </sheetView>
  </sheetViews>
  <sheetFormatPr defaultRowHeight="12.75" x14ac:dyDescent="0.2"/>
  <cols>
    <col min="1" max="1" width="9.140625" style="1"/>
    <col min="2" max="2" width="53" style="1" customWidth="1"/>
    <col min="3" max="3" width="50.28515625" style="1" customWidth="1"/>
    <col min="4" max="4" width="9.140625" style="1"/>
    <col min="5" max="5" width="13.140625" style="1" customWidth="1"/>
    <col min="6" max="16384" width="9.140625" style="1"/>
  </cols>
  <sheetData>
    <row r="1" spans="1:3" ht="43.5" customHeight="1" x14ac:dyDescent="0.3">
      <c r="B1" s="71" t="s">
        <v>151</v>
      </c>
      <c r="C1" s="71"/>
    </row>
    <row r="2" spans="1:3" ht="12.75" customHeight="1" x14ac:dyDescent="0.3">
      <c r="B2" s="42"/>
      <c r="C2" s="42"/>
    </row>
    <row r="3" spans="1:3" ht="21" customHeight="1" x14ac:dyDescent="0.2">
      <c r="B3" s="78" t="s">
        <v>70</v>
      </c>
      <c r="C3" s="81" t="s">
        <v>144</v>
      </c>
    </row>
    <row r="4" spans="1:3" s="16" customFormat="1" ht="24.75" customHeight="1" x14ac:dyDescent="0.25">
      <c r="B4" s="79"/>
      <c r="C4" s="81"/>
    </row>
    <row r="5" spans="1:3" s="16" customFormat="1" ht="51" customHeight="1" x14ac:dyDescent="0.25">
      <c r="B5" s="79"/>
      <c r="C5" s="81"/>
    </row>
    <row r="6" spans="1:3" s="16" customFormat="1" ht="14.25" customHeight="1" x14ac:dyDescent="0.25">
      <c r="B6" s="80"/>
      <c r="C6" s="81"/>
    </row>
    <row r="7" spans="1:3" s="9" customFormat="1" ht="12.75" customHeight="1" x14ac:dyDescent="0.2">
      <c r="B7" s="49" t="s">
        <v>2</v>
      </c>
      <c r="C7" s="50">
        <v>1</v>
      </c>
    </row>
    <row r="8" spans="1:3" s="16" customFormat="1" ht="19.5" customHeight="1" x14ac:dyDescent="0.3">
      <c r="A8" s="69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59.953000000000003</v>
      </c>
    </row>
    <row r="9" spans="1:3" s="16" customFormat="1" ht="19.5" customHeight="1" x14ac:dyDescent="0.3">
      <c r="A9" s="69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60.451999999999998</v>
      </c>
    </row>
    <row r="10" spans="1:3" s="16" customFormat="1" ht="19.5" customHeight="1" x14ac:dyDescent="0.3">
      <c r="A10" s="69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57.1</v>
      </c>
    </row>
    <row r="11" spans="1:3" s="16" customFormat="1" ht="19.5" customHeight="1" x14ac:dyDescent="0.3">
      <c r="A11" s="69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55.758000000000003</v>
      </c>
    </row>
    <row r="12" spans="1:3" s="16" customFormat="1" ht="21.75" customHeight="1" x14ac:dyDescent="0.3">
      <c r="A12" s="69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52.500999999999998</v>
      </c>
    </row>
    <row r="13" spans="1:3" s="16" customFormat="1" ht="21.75" customHeight="1" x14ac:dyDescent="0.3">
      <c r="A13" s="69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51.933</v>
      </c>
    </row>
    <row r="14" spans="1:3" s="16" customFormat="1" ht="19.5" customHeight="1" x14ac:dyDescent="0.3">
      <c r="A14" s="69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56.241</v>
      </c>
    </row>
    <row r="15" spans="1:3" s="16" customFormat="1" ht="19.5" customHeight="1" x14ac:dyDescent="0.3">
      <c r="A15" s="69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58.177</v>
      </c>
    </row>
    <row r="16" spans="1:3" s="16" customFormat="1" ht="19.5" customHeight="1" x14ac:dyDescent="0.3">
      <c r="A16" s="69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57.048000000000002</v>
      </c>
    </row>
    <row r="17" spans="1:3" s="16" customFormat="1" ht="19.5" customHeight="1" x14ac:dyDescent="0.3">
      <c r="A17" s="69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55.536000000000001</v>
      </c>
    </row>
    <row r="18" spans="1:3" s="16" customFormat="1" ht="19.5" customHeight="1" x14ac:dyDescent="0.3">
      <c r="A18" s="69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53.804000000000002</v>
      </c>
    </row>
    <row r="19" spans="1:3" ht="17.25" customHeight="1" x14ac:dyDescent="0.2">
      <c r="B19" s="3"/>
      <c r="C19" s="66"/>
    </row>
    <row r="20" spans="1:3" x14ac:dyDescent="0.2">
      <c r="B20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7"/>
  <sheetViews>
    <sheetView view="pageBreakPreview" zoomScale="80" zoomScaleNormal="70" zoomScaleSheetLayoutView="80" workbookViewId="0">
      <pane xSplit="3" ySplit="7" topLeftCell="D8" activePane="bottomRight" state="frozenSplit"/>
      <selection activeCell="B20" sqref="B20"/>
      <selection pane="topRight" activeCell="B20" sqref="B20"/>
      <selection pane="bottomLeft" activeCell="B20" sqref="B20"/>
      <selection pane="bottomRight" activeCell="F19" sqref="F19"/>
    </sheetView>
  </sheetViews>
  <sheetFormatPr defaultRowHeight="12.75" x14ac:dyDescent="0.2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 x14ac:dyDescent="0.2">
      <c r="C2" s="96" t="s">
        <v>150</v>
      </c>
      <c r="D2" s="96"/>
      <c r="E2" s="96"/>
      <c r="F2" s="96"/>
      <c r="G2" s="96"/>
      <c r="H2" s="96"/>
      <c r="I2" s="96"/>
      <c r="J2" s="63"/>
    </row>
    <row r="3" spans="1:30" ht="14.25" customHeight="1" x14ac:dyDescent="0.2">
      <c r="A3" s="95" t="s">
        <v>70</v>
      </c>
      <c r="B3" s="95"/>
      <c r="C3" s="98" t="s">
        <v>1</v>
      </c>
      <c r="D3" s="105"/>
      <c r="E3" s="105"/>
      <c r="F3" s="106"/>
      <c r="G3" s="97" t="s">
        <v>6</v>
      </c>
      <c r="H3" s="97"/>
      <c r="I3" s="97"/>
      <c r="J3" s="62"/>
      <c r="K3" s="84"/>
      <c r="L3" s="84"/>
      <c r="M3" s="84"/>
      <c r="N3" s="85"/>
      <c r="O3" s="84"/>
      <c r="P3" s="84"/>
      <c r="Q3" s="84"/>
      <c r="R3" s="85"/>
      <c r="S3" s="84"/>
      <c r="T3" s="84"/>
      <c r="U3" s="85"/>
      <c r="V3" s="62"/>
      <c r="W3" s="84"/>
      <c r="X3" s="84"/>
      <c r="Y3" s="84"/>
      <c r="Z3" s="85"/>
      <c r="AA3" s="84"/>
      <c r="AB3" s="84"/>
      <c r="AC3" s="84"/>
      <c r="AD3" s="85"/>
    </row>
    <row r="4" spans="1:30" ht="114" customHeight="1" x14ac:dyDescent="0.2">
      <c r="A4" s="95"/>
      <c r="B4" s="95"/>
      <c r="C4" s="99"/>
      <c r="D4" s="107"/>
      <c r="E4" s="107"/>
      <c r="F4" s="108"/>
      <c r="G4" s="114" t="s">
        <v>55</v>
      </c>
      <c r="H4" s="115"/>
      <c r="I4" s="115"/>
      <c r="J4" s="116"/>
      <c r="K4" s="86" t="s">
        <v>126</v>
      </c>
      <c r="L4" s="87"/>
      <c r="M4" s="87"/>
      <c r="N4" s="88"/>
      <c r="O4" s="86" t="s">
        <v>118</v>
      </c>
      <c r="P4" s="87"/>
      <c r="Q4" s="87"/>
      <c r="R4" s="88"/>
      <c r="S4" s="111" t="s">
        <v>119</v>
      </c>
      <c r="T4" s="112"/>
      <c r="U4" s="112"/>
      <c r="V4" s="113"/>
      <c r="W4" s="86" t="s">
        <v>120</v>
      </c>
      <c r="X4" s="87"/>
      <c r="Y4" s="87"/>
      <c r="Z4" s="88"/>
      <c r="AA4" s="86" t="s">
        <v>121</v>
      </c>
      <c r="AB4" s="87"/>
      <c r="AC4" s="87"/>
      <c r="AD4" s="88"/>
    </row>
    <row r="5" spans="1:30" ht="36" customHeight="1" x14ac:dyDescent="0.2">
      <c r="A5" s="95"/>
      <c r="B5" s="95"/>
      <c r="C5" s="99"/>
      <c r="D5" s="102" t="s">
        <v>58</v>
      </c>
      <c r="E5" s="102" t="s">
        <v>59</v>
      </c>
      <c r="F5" s="102" t="s">
        <v>16</v>
      </c>
      <c r="G5" s="101" t="s">
        <v>117</v>
      </c>
      <c r="H5" s="101" t="s">
        <v>7</v>
      </c>
      <c r="I5" s="101" t="s">
        <v>12</v>
      </c>
      <c r="J5" s="89" t="s">
        <v>138</v>
      </c>
      <c r="K5" s="89" t="s">
        <v>69</v>
      </c>
      <c r="L5" s="40" t="s">
        <v>7</v>
      </c>
      <c r="M5" s="89" t="s">
        <v>12</v>
      </c>
      <c r="N5" s="89" t="s">
        <v>127</v>
      </c>
      <c r="O5" s="89" t="s">
        <v>69</v>
      </c>
      <c r="P5" s="40" t="s">
        <v>7</v>
      </c>
      <c r="Q5" s="89" t="s">
        <v>12</v>
      </c>
      <c r="R5" s="89" t="s">
        <v>128</v>
      </c>
      <c r="S5" s="89" t="s">
        <v>69</v>
      </c>
      <c r="T5" s="89" t="s">
        <v>122</v>
      </c>
      <c r="U5" s="89" t="s">
        <v>12</v>
      </c>
      <c r="V5" s="89" t="s">
        <v>139</v>
      </c>
      <c r="W5" s="89" t="s">
        <v>69</v>
      </c>
      <c r="X5" s="40" t="s">
        <v>7</v>
      </c>
      <c r="Y5" s="89" t="s">
        <v>12</v>
      </c>
      <c r="Z5" s="89" t="s">
        <v>116</v>
      </c>
      <c r="AA5" s="89" t="s">
        <v>69</v>
      </c>
      <c r="AB5" s="40" t="s">
        <v>7</v>
      </c>
      <c r="AC5" s="89" t="s">
        <v>12</v>
      </c>
      <c r="AD5" s="89" t="s">
        <v>57</v>
      </c>
    </row>
    <row r="6" spans="1:30" ht="17.25" customHeight="1" x14ac:dyDescent="0.2">
      <c r="A6" s="95"/>
      <c r="B6" s="95"/>
      <c r="C6" s="99"/>
      <c r="D6" s="109"/>
      <c r="E6" s="103"/>
      <c r="F6" s="103"/>
      <c r="G6" s="101"/>
      <c r="H6" s="101"/>
      <c r="I6" s="101"/>
      <c r="J6" s="90"/>
      <c r="K6" s="90"/>
      <c r="L6" s="2" t="s">
        <v>123</v>
      </c>
      <c r="M6" s="90"/>
      <c r="N6" s="90"/>
      <c r="O6" s="90"/>
      <c r="P6" s="2" t="s">
        <v>4</v>
      </c>
      <c r="Q6" s="90"/>
      <c r="R6" s="90"/>
      <c r="S6" s="90"/>
      <c r="T6" s="90"/>
      <c r="U6" s="90"/>
      <c r="V6" s="90"/>
      <c r="W6" s="90"/>
      <c r="X6" s="2" t="s">
        <v>4</v>
      </c>
      <c r="Y6" s="90"/>
      <c r="Z6" s="90"/>
      <c r="AA6" s="90"/>
      <c r="AB6" s="2" t="s">
        <v>8</v>
      </c>
      <c r="AC6" s="90"/>
      <c r="AD6" s="90"/>
    </row>
    <row r="7" spans="1:30" ht="33" customHeight="1" x14ac:dyDescent="0.2">
      <c r="A7" s="95"/>
      <c r="B7" s="95"/>
      <c r="C7" s="100"/>
      <c r="D7" s="110"/>
      <c r="E7" s="104"/>
      <c r="F7" s="104"/>
      <c r="G7" s="101"/>
      <c r="H7" s="101"/>
      <c r="I7" s="101"/>
      <c r="J7" s="91"/>
      <c r="K7" s="91"/>
      <c r="L7" s="2" t="s">
        <v>124</v>
      </c>
      <c r="M7" s="91"/>
      <c r="N7" s="91"/>
      <c r="O7" s="91"/>
      <c r="P7" s="2" t="s">
        <v>56</v>
      </c>
      <c r="Q7" s="91"/>
      <c r="R7" s="91"/>
      <c r="S7" s="91"/>
      <c r="T7" s="91"/>
      <c r="U7" s="91"/>
      <c r="V7" s="91"/>
      <c r="W7" s="91"/>
      <c r="X7" s="2" t="s">
        <v>56</v>
      </c>
      <c r="Y7" s="91"/>
      <c r="Z7" s="91"/>
      <c r="AA7" s="91"/>
      <c r="AB7" s="2" t="s">
        <v>56</v>
      </c>
      <c r="AC7" s="91"/>
      <c r="AD7" s="91"/>
    </row>
    <row r="8" spans="1:30" s="9" customFormat="1" ht="12.75" customHeight="1" x14ac:dyDescent="0.2">
      <c r="A8" s="94" t="s">
        <v>2</v>
      </c>
      <c r="B8" s="94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 x14ac:dyDescent="0.3">
      <c r="A9" s="82" t="s">
        <v>44</v>
      </c>
      <c r="B9" s="92"/>
      <c r="C9" s="44"/>
      <c r="D9" s="23">
        <f>J9+N9+R9+V9+Z9+AD9</f>
        <v>9.6880000000000006</v>
      </c>
      <c r="E9" s="11">
        <v>2</v>
      </c>
      <c r="F9" s="23">
        <f>D9*E9</f>
        <v>19.376000000000001</v>
      </c>
      <c r="G9" s="18">
        <v>0.96</v>
      </c>
      <c r="H9" s="18">
        <v>0.98</v>
      </c>
      <c r="I9" s="25">
        <v>2.4</v>
      </c>
      <c r="J9" s="18">
        <f>H9*I9</f>
        <v>2.3519999999999999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0.2</v>
      </c>
      <c r="T9" s="18">
        <v>0.88</v>
      </c>
      <c r="U9" s="25">
        <v>2.2000000000000002</v>
      </c>
      <c r="V9" s="18">
        <f>T9*U9</f>
        <v>1.9359999999999999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 x14ac:dyDescent="0.3">
      <c r="A10" s="82" t="s">
        <v>45</v>
      </c>
      <c r="B10" s="92"/>
      <c r="C10" s="44"/>
      <c r="D10" s="23">
        <f t="shared" ref="D10:D19" si="0">J10+N10+R10+V10+Z10+AD10</f>
        <v>9.4</v>
      </c>
      <c r="E10" s="11">
        <v>2</v>
      </c>
      <c r="F10" s="23">
        <f t="shared" ref="F10:F19" si="1">D10*E10</f>
        <v>18.8</v>
      </c>
      <c r="G10" s="18">
        <v>0.87</v>
      </c>
      <c r="H10" s="18">
        <v>0.75</v>
      </c>
      <c r="I10" s="25">
        <v>2.4</v>
      </c>
      <c r="J10" s="18">
        <f t="shared" ref="J10:J19" si="2">H10*I10</f>
        <v>1.8</v>
      </c>
      <c r="K10" s="15" t="s">
        <v>125</v>
      </c>
      <c r="L10" s="14">
        <v>1</v>
      </c>
      <c r="M10" s="12">
        <v>1.7</v>
      </c>
      <c r="N10" s="12">
        <f t="shared" ref="N10:N19" si="3">L10*M10</f>
        <v>1.7</v>
      </c>
      <c r="O10" s="15" t="s">
        <v>3</v>
      </c>
      <c r="P10" s="14">
        <v>1</v>
      </c>
      <c r="Q10" s="12">
        <v>1.3</v>
      </c>
      <c r="R10" s="12">
        <f t="shared" ref="R10:R19" si="4">P10*Q10</f>
        <v>1.3</v>
      </c>
      <c r="S10" s="15">
        <v>0</v>
      </c>
      <c r="T10" s="18">
        <v>1</v>
      </c>
      <c r="U10" s="25">
        <v>2.2000000000000002</v>
      </c>
      <c r="V10" s="18">
        <f t="shared" ref="V10:V19" si="5">T10*U10</f>
        <v>2.2000000000000002</v>
      </c>
      <c r="W10" s="15" t="s">
        <v>3</v>
      </c>
      <c r="X10" s="14">
        <v>1</v>
      </c>
      <c r="Y10" s="12">
        <v>1.2</v>
      </c>
      <c r="Z10" s="12">
        <f t="shared" ref="Z10:Z19" si="6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7">AB10*AC10</f>
        <v>1.2</v>
      </c>
    </row>
    <row r="11" spans="1:30" s="16" customFormat="1" ht="19.5" customHeight="1" x14ac:dyDescent="0.3">
      <c r="A11" s="82" t="s">
        <v>46</v>
      </c>
      <c r="B11" s="93"/>
      <c r="C11" s="44"/>
      <c r="D11" s="23">
        <f t="shared" si="0"/>
        <v>7.5439999999999996</v>
      </c>
      <c r="E11" s="11">
        <v>2</v>
      </c>
      <c r="F11" s="23">
        <f t="shared" si="1"/>
        <v>15.087999999999999</v>
      </c>
      <c r="G11" s="18">
        <v>0.59</v>
      </c>
      <c r="H11" s="18">
        <v>0.05</v>
      </c>
      <c r="I11" s="25">
        <v>2.4</v>
      </c>
      <c r="J11" s="18">
        <f t="shared" si="2"/>
        <v>0.12</v>
      </c>
      <c r="K11" s="15" t="s">
        <v>125</v>
      </c>
      <c r="L11" s="14">
        <v>1</v>
      </c>
      <c r="M11" s="12">
        <v>1.7</v>
      </c>
      <c r="N11" s="12">
        <f t="shared" si="3"/>
        <v>1.7</v>
      </c>
      <c r="O11" s="15" t="s">
        <v>3</v>
      </c>
      <c r="P11" s="14">
        <v>1</v>
      </c>
      <c r="Q11" s="12">
        <v>1.3</v>
      </c>
      <c r="R11" s="12">
        <f t="shared" si="4"/>
        <v>1.3</v>
      </c>
      <c r="S11" s="15">
        <v>0.14000000000000001</v>
      </c>
      <c r="T11" s="18">
        <v>0.92</v>
      </c>
      <c r="U11" s="25">
        <v>2.2000000000000002</v>
      </c>
      <c r="V11" s="18">
        <f t="shared" si="5"/>
        <v>2.024</v>
      </c>
      <c r="W11" s="15" t="s">
        <v>3</v>
      </c>
      <c r="X11" s="14">
        <v>1</v>
      </c>
      <c r="Y11" s="12">
        <v>1.2</v>
      </c>
      <c r="Z11" s="12">
        <f t="shared" si="6"/>
        <v>1.2</v>
      </c>
      <c r="AA11" s="15" t="s">
        <v>3</v>
      </c>
      <c r="AB11" s="14">
        <v>1</v>
      </c>
      <c r="AC11" s="12">
        <v>1.2</v>
      </c>
      <c r="AD11" s="12">
        <f t="shared" si="7"/>
        <v>1.2</v>
      </c>
    </row>
    <row r="12" spans="1:30" s="16" customFormat="1" ht="19.5" customHeight="1" x14ac:dyDescent="0.3">
      <c r="A12" s="82" t="s">
        <v>47</v>
      </c>
      <c r="B12" s="83"/>
      <c r="C12" s="44"/>
      <c r="D12" s="23">
        <f t="shared" si="0"/>
        <v>7.72</v>
      </c>
      <c r="E12" s="11">
        <v>2</v>
      </c>
      <c r="F12" s="23">
        <f t="shared" si="1"/>
        <v>15.44</v>
      </c>
      <c r="G12" s="18">
        <v>0.72</v>
      </c>
      <c r="H12" s="18">
        <v>0.38</v>
      </c>
      <c r="I12" s="25">
        <v>2.4</v>
      </c>
      <c r="J12" s="18">
        <f t="shared" si="2"/>
        <v>0.91200000000000003</v>
      </c>
      <c r="K12" s="15" t="s">
        <v>125</v>
      </c>
      <c r="L12" s="14">
        <v>1</v>
      </c>
      <c r="M12" s="12">
        <v>1.7</v>
      </c>
      <c r="N12" s="12">
        <f t="shared" si="3"/>
        <v>1.7</v>
      </c>
      <c r="O12" s="15" t="s">
        <v>3</v>
      </c>
      <c r="P12" s="14">
        <v>1</v>
      </c>
      <c r="Q12" s="12">
        <v>1.3</v>
      </c>
      <c r="R12" s="12">
        <f t="shared" si="4"/>
        <v>1.3</v>
      </c>
      <c r="S12" s="15">
        <v>0.57999999999999996</v>
      </c>
      <c r="T12" s="18">
        <v>0.64</v>
      </c>
      <c r="U12" s="25">
        <v>2.2000000000000002</v>
      </c>
      <c r="V12" s="18">
        <f t="shared" si="5"/>
        <v>1.4079999999999999</v>
      </c>
      <c r="W12" s="15" t="s">
        <v>3</v>
      </c>
      <c r="X12" s="14">
        <v>1</v>
      </c>
      <c r="Y12" s="12">
        <v>1.2</v>
      </c>
      <c r="Z12" s="12">
        <f t="shared" si="6"/>
        <v>1.2</v>
      </c>
      <c r="AA12" s="15" t="s">
        <v>3</v>
      </c>
      <c r="AB12" s="14">
        <v>1</v>
      </c>
      <c r="AC12" s="12">
        <v>1.2</v>
      </c>
      <c r="AD12" s="12">
        <f t="shared" si="7"/>
        <v>1.2</v>
      </c>
    </row>
    <row r="13" spans="1:30" s="16" customFormat="1" ht="19.5" customHeight="1" x14ac:dyDescent="0.3">
      <c r="A13" s="82" t="s">
        <v>48</v>
      </c>
      <c r="B13" s="83"/>
      <c r="C13" s="44"/>
      <c r="D13" s="23">
        <f t="shared" si="0"/>
        <v>5.5919999999999996</v>
      </c>
      <c r="E13" s="11">
        <v>2</v>
      </c>
      <c r="F13" s="23">
        <f t="shared" si="1"/>
        <v>11.183999999999999</v>
      </c>
      <c r="G13" s="18">
        <v>0.6</v>
      </c>
      <c r="H13" s="18">
        <v>0.08</v>
      </c>
      <c r="I13" s="25">
        <v>2.4</v>
      </c>
      <c r="J13" s="18">
        <f t="shared" si="2"/>
        <v>0.192</v>
      </c>
      <c r="K13" s="15" t="s">
        <v>125</v>
      </c>
      <c r="L13" s="14">
        <v>1</v>
      </c>
      <c r="M13" s="12">
        <v>1.7</v>
      </c>
      <c r="N13" s="12">
        <f t="shared" si="3"/>
        <v>1.7</v>
      </c>
      <c r="O13" s="15" t="s">
        <v>3</v>
      </c>
      <c r="P13" s="14">
        <v>1</v>
      </c>
      <c r="Q13" s="12">
        <v>1.3</v>
      </c>
      <c r="R13" s="12">
        <f t="shared" si="4"/>
        <v>1.3</v>
      </c>
      <c r="S13" s="15">
        <v>1.6</v>
      </c>
      <c r="T13" s="18">
        <v>0</v>
      </c>
      <c r="U13" s="25">
        <v>2.2000000000000002</v>
      </c>
      <c r="V13" s="18">
        <f t="shared" si="5"/>
        <v>0</v>
      </c>
      <c r="W13" s="15" t="s">
        <v>3</v>
      </c>
      <c r="X13" s="14">
        <v>1</v>
      </c>
      <c r="Y13" s="12">
        <v>1.2</v>
      </c>
      <c r="Z13" s="12">
        <f t="shared" si="6"/>
        <v>1.2</v>
      </c>
      <c r="AA13" s="15" t="s">
        <v>3</v>
      </c>
      <c r="AB13" s="14">
        <v>1</v>
      </c>
      <c r="AC13" s="12">
        <v>1.2</v>
      </c>
      <c r="AD13" s="12">
        <f t="shared" si="7"/>
        <v>1.2</v>
      </c>
    </row>
    <row r="14" spans="1:30" s="16" customFormat="1" ht="19.5" customHeight="1" x14ac:dyDescent="0.3">
      <c r="A14" s="82" t="s">
        <v>49</v>
      </c>
      <c r="B14" s="83"/>
      <c r="C14" s="44"/>
      <c r="D14" s="23">
        <f t="shared" si="0"/>
        <v>7.05</v>
      </c>
      <c r="E14" s="11">
        <v>2</v>
      </c>
      <c r="F14" s="23">
        <f t="shared" si="1"/>
        <v>14.1</v>
      </c>
      <c r="G14" s="18">
        <v>0.56999999999999995</v>
      </c>
      <c r="H14" s="18">
        <v>0</v>
      </c>
      <c r="I14" s="25">
        <v>2.4</v>
      </c>
      <c r="J14" s="18">
        <f t="shared" si="2"/>
        <v>0</v>
      </c>
      <c r="K14" s="15" t="s">
        <v>125</v>
      </c>
      <c r="L14" s="14">
        <v>1</v>
      </c>
      <c r="M14" s="12">
        <v>1.7</v>
      </c>
      <c r="N14" s="12">
        <f t="shared" si="3"/>
        <v>1.7</v>
      </c>
      <c r="O14" s="15" t="s">
        <v>3</v>
      </c>
      <c r="P14" s="14">
        <v>1</v>
      </c>
      <c r="Q14" s="12">
        <v>1.3</v>
      </c>
      <c r="R14" s="12">
        <f t="shared" si="4"/>
        <v>1.3</v>
      </c>
      <c r="S14" s="15">
        <v>0.4</v>
      </c>
      <c r="T14" s="18">
        <v>0.75</v>
      </c>
      <c r="U14" s="25">
        <v>2.2000000000000002</v>
      </c>
      <c r="V14" s="18">
        <f t="shared" si="5"/>
        <v>1.65</v>
      </c>
      <c r="W14" s="15" t="s">
        <v>3</v>
      </c>
      <c r="X14" s="14">
        <v>1</v>
      </c>
      <c r="Y14" s="12">
        <v>1.2</v>
      </c>
      <c r="Z14" s="12">
        <f t="shared" si="6"/>
        <v>1.2</v>
      </c>
      <c r="AA14" s="15" t="s">
        <v>3</v>
      </c>
      <c r="AB14" s="14">
        <v>1</v>
      </c>
      <c r="AC14" s="12">
        <v>1.2</v>
      </c>
      <c r="AD14" s="12">
        <f t="shared" si="7"/>
        <v>1.2</v>
      </c>
    </row>
    <row r="15" spans="1:30" s="16" customFormat="1" ht="19.5" customHeight="1" x14ac:dyDescent="0.3">
      <c r="A15" s="82" t="s">
        <v>50</v>
      </c>
      <c r="B15" s="83"/>
      <c r="C15" s="44"/>
      <c r="D15" s="23">
        <f t="shared" si="0"/>
        <v>8.9700000000000006</v>
      </c>
      <c r="E15" s="11">
        <v>2</v>
      </c>
      <c r="F15" s="23">
        <f t="shared" si="1"/>
        <v>17.940000000000001</v>
      </c>
      <c r="G15" s="18">
        <v>0.8</v>
      </c>
      <c r="H15" s="18">
        <v>0.57999999999999996</v>
      </c>
      <c r="I15" s="25">
        <v>2.4</v>
      </c>
      <c r="J15" s="18">
        <f t="shared" si="2"/>
        <v>1.3919999999999999</v>
      </c>
      <c r="K15" s="15" t="s">
        <v>125</v>
      </c>
      <c r="L15" s="14">
        <v>1</v>
      </c>
      <c r="M15" s="12">
        <v>1.7</v>
      </c>
      <c r="N15" s="12">
        <f t="shared" si="3"/>
        <v>1.7</v>
      </c>
      <c r="O15" s="15" t="s">
        <v>3</v>
      </c>
      <c r="P15" s="14">
        <v>1</v>
      </c>
      <c r="Q15" s="12">
        <v>1.3</v>
      </c>
      <c r="R15" s="12">
        <f t="shared" si="4"/>
        <v>1.3</v>
      </c>
      <c r="S15" s="15">
        <v>0.02</v>
      </c>
      <c r="T15" s="18">
        <v>0.99</v>
      </c>
      <c r="U15" s="25">
        <v>2.2000000000000002</v>
      </c>
      <c r="V15" s="18">
        <f t="shared" si="5"/>
        <v>2.1779999999999999</v>
      </c>
      <c r="W15" s="15" t="s">
        <v>3</v>
      </c>
      <c r="X15" s="14">
        <v>1</v>
      </c>
      <c r="Y15" s="12">
        <v>1.2</v>
      </c>
      <c r="Z15" s="12">
        <f t="shared" si="6"/>
        <v>1.2</v>
      </c>
      <c r="AA15" s="15" t="s">
        <v>3</v>
      </c>
      <c r="AB15" s="14">
        <v>1</v>
      </c>
      <c r="AC15" s="12">
        <v>1.2</v>
      </c>
      <c r="AD15" s="12">
        <f t="shared" si="7"/>
        <v>1.2</v>
      </c>
    </row>
    <row r="16" spans="1:30" s="16" customFormat="1" ht="19.5" customHeight="1" x14ac:dyDescent="0.3">
      <c r="A16" s="82" t="s">
        <v>51</v>
      </c>
      <c r="B16" s="83"/>
      <c r="C16" s="44"/>
      <c r="D16" s="23">
        <f t="shared" si="0"/>
        <v>9.0459999999999994</v>
      </c>
      <c r="E16" s="11">
        <v>2</v>
      </c>
      <c r="F16" s="23">
        <f t="shared" si="1"/>
        <v>18.091999999999999</v>
      </c>
      <c r="G16" s="18">
        <v>0.82</v>
      </c>
      <c r="H16" s="18">
        <v>0.63</v>
      </c>
      <c r="I16" s="25">
        <v>2.4</v>
      </c>
      <c r="J16" s="18">
        <f t="shared" si="2"/>
        <v>1.512</v>
      </c>
      <c r="K16" s="15" t="s">
        <v>125</v>
      </c>
      <c r="L16" s="14">
        <v>1</v>
      </c>
      <c r="M16" s="12">
        <v>1.7</v>
      </c>
      <c r="N16" s="12">
        <f t="shared" si="3"/>
        <v>1.7</v>
      </c>
      <c r="O16" s="15" t="s">
        <v>3</v>
      </c>
      <c r="P16" s="14">
        <v>1</v>
      </c>
      <c r="Q16" s="12">
        <v>1.3</v>
      </c>
      <c r="R16" s="12">
        <f t="shared" si="4"/>
        <v>1.3</v>
      </c>
      <c r="S16" s="15">
        <v>0.05</v>
      </c>
      <c r="T16" s="18">
        <v>0.97</v>
      </c>
      <c r="U16" s="25">
        <v>2.2000000000000002</v>
      </c>
      <c r="V16" s="18">
        <f t="shared" si="5"/>
        <v>2.1339999999999999</v>
      </c>
      <c r="W16" s="15" t="s">
        <v>3</v>
      </c>
      <c r="X16" s="14">
        <v>1</v>
      </c>
      <c r="Y16" s="12">
        <v>1.2</v>
      </c>
      <c r="Z16" s="12">
        <f t="shared" si="6"/>
        <v>1.2</v>
      </c>
      <c r="AA16" s="15" t="s">
        <v>3</v>
      </c>
      <c r="AB16" s="14">
        <v>1</v>
      </c>
      <c r="AC16" s="12">
        <v>1.2</v>
      </c>
      <c r="AD16" s="12">
        <f t="shared" si="7"/>
        <v>1.2</v>
      </c>
    </row>
    <row r="17" spans="1:30" s="16" customFormat="1" ht="19.5" customHeight="1" x14ac:dyDescent="0.3">
      <c r="A17" s="82" t="s">
        <v>52</v>
      </c>
      <c r="B17" s="83"/>
      <c r="C17" s="44"/>
      <c r="D17" s="23">
        <f t="shared" si="0"/>
        <v>8.4499999999999993</v>
      </c>
      <c r="E17" s="11">
        <v>2</v>
      </c>
      <c r="F17" s="23">
        <f t="shared" si="1"/>
        <v>16.899999999999999</v>
      </c>
      <c r="G17" s="18">
        <v>0.73</v>
      </c>
      <c r="H17" s="18">
        <v>0.4</v>
      </c>
      <c r="I17" s="25">
        <v>2.4</v>
      </c>
      <c r="J17" s="18">
        <f t="shared" si="2"/>
        <v>0.96</v>
      </c>
      <c r="K17" s="15" t="s">
        <v>125</v>
      </c>
      <c r="L17" s="14">
        <v>1</v>
      </c>
      <c r="M17" s="12">
        <v>1.7</v>
      </c>
      <c r="N17" s="12">
        <f t="shared" si="3"/>
        <v>1.7</v>
      </c>
      <c r="O17" s="15" t="s">
        <v>3</v>
      </c>
      <c r="P17" s="14">
        <v>1</v>
      </c>
      <c r="Q17" s="12">
        <v>1.3</v>
      </c>
      <c r="R17" s="12">
        <f t="shared" si="4"/>
        <v>1.3</v>
      </c>
      <c r="S17" s="15">
        <v>0.09</v>
      </c>
      <c r="T17" s="18">
        <v>0.95</v>
      </c>
      <c r="U17" s="25">
        <v>2.2000000000000002</v>
      </c>
      <c r="V17" s="18">
        <f t="shared" si="5"/>
        <v>2.09</v>
      </c>
      <c r="W17" s="15" t="s">
        <v>3</v>
      </c>
      <c r="X17" s="14">
        <v>1</v>
      </c>
      <c r="Y17" s="12">
        <v>1.2</v>
      </c>
      <c r="Z17" s="12">
        <f t="shared" si="6"/>
        <v>1.2</v>
      </c>
      <c r="AA17" s="15" t="s">
        <v>3</v>
      </c>
      <c r="AB17" s="14">
        <v>1</v>
      </c>
      <c r="AC17" s="12">
        <v>1.2</v>
      </c>
      <c r="AD17" s="12">
        <f t="shared" si="7"/>
        <v>1.2</v>
      </c>
    </row>
    <row r="18" spans="1:30" s="16" customFormat="1" ht="19.5" customHeight="1" x14ac:dyDescent="0.3">
      <c r="A18" s="82" t="s">
        <v>53</v>
      </c>
      <c r="B18" s="83"/>
      <c r="C18" s="44"/>
      <c r="D18" s="23">
        <f t="shared" si="0"/>
        <v>9.1859999999999999</v>
      </c>
      <c r="E18" s="11">
        <v>2</v>
      </c>
      <c r="F18" s="23">
        <f t="shared" si="1"/>
        <v>18.372</v>
      </c>
      <c r="G18" s="18">
        <v>0.97</v>
      </c>
      <c r="H18" s="18">
        <v>1</v>
      </c>
      <c r="I18" s="25">
        <v>2.4</v>
      </c>
      <c r="J18" s="18">
        <f t="shared" si="2"/>
        <v>2.4</v>
      </c>
      <c r="K18" s="15" t="s">
        <v>125</v>
      </c>
      <c r="L18" s="14">
        <v>1</v>
      </c>
      <c r="M18" s="12">
        <v>1.7</v>
      </c>
      <c r="N18" s="12">
        <f t="shared" si="3"/>
        <v>1.7</v>
      </c>
      <c r="O18" s="15" t="s">
        <v>3</v>
      </c>
      <c r="P18" s="14">
        <v>1</v>
      </c>
      <c r="Q18" s="12">
        <v>1.3</v>
      </c>
      <c r="R18" s="12">
        <f t="shared" si="4"/>
        <v>1.3</v>
      </c>
      <c r="S18" s="15">
        <v>0.59</v>
      </c>
      <c r="T18" s="18">
        <v>0.63</v>
      </c>
      <c r="U18" s="25">
        <v>2.2000000000000002</v>
      </c>
      <c r="V18" s="18">
        <f t="shared" si="5"/>
        <v>1.3859999999999999</v>
      </c>
      <c r="W18" s="15" t="s">
        <v>3</v>
      </c>
      <c r="X18" s="14">
        <v>1</v>
      </c>
      <c r="Y18" s="12">
        <v>1.2</v>
      </c>
      <c r="Z18" s="12">
        <f t="shared" si="6"/>
        <v>1.2</v>
      </c>
      <c r="AA18" s="15" t="s">
        <v>3</v>
      </c>
      <c r="AB18" s="14">
        <v>1</v>
      </c>
      <c r="AC18" s="12">
        <v>1.2</v>
      </c>
      <c r="AD18" s="12">
        <f t="shared" si="7"/>
        <v>1.2</v>
      </c>
    </row>
    <row r="19" spans="1:30" s="16" customFormat="1" ht="19.5" customHeight="1" x14ac:dyDescent="0.3">
      <c r="A19" s="82" t="s">
        <v>54</v>
      </c>
      <c r="B19" s="83"/>
      <c r="C19" s="44"/>
      <c r="D19" s="23">
        <f t="shared" si="0"/>
        <v>6.4939999999999998</v>
      </c>
      <c r="E19" s="11">
        <v>2</v>
      </c>
      <c r="F19" s="23">
        <f t="shared" si="1"/>
        <v>12.988</v>
      </c>
      <c r="G19" s="18">
        <v>0.6</v>
      </c>
      <c r="H19" s="18">
        <v>0.08</v>
      </c>
      <c r="I19" s="25">
        <v>2.4</v>
      </c>
      <c r="J19" s="18">
        <f t="shared" si="2"/>
        <v>0.192</v>
      </c>
      <c r="K19" s="15" t="s">
        <v>125</v>
      </c>
      <c r="L19" s="14">
        <v>1</v>
      </c>
      <c r="M19" s="12">
        <v>1.7</v>
      </c>
      <c r="N19" s="12">
        <f t="shared" si="3"/>
        <v>1.7</v>
      </c>
      <c r="O19" s="15" t="s">
        <v>3</v>
      </c>
      <c r="P19" s="14">
        <v>1</v>
      </c>
      <c r="Q19" s="12">
        <v>1.3</v>
      </c>
      <c r="R19" s="12">
        <f t="shared" si="4"/>
        <v>1.3</v>
      </c>
      <c r="S19" s="15">
        <v>0.95</v>
      </c>
      <c r="T19" s="18">
        <v>0.41</v>
      </c>
      <c r="U19" s="25">
        <v>2.2000000000000002</v>
      </c>
      <c r="V19" s="18">
        <f t="shared" si="5"/>
        <v>0.90200000000000002</v>
      </c>
      <c r="W19" s="15" t="s">
        <v>3</v>
      </c>
      <c r="X19" s="14">
        <v>1</v>
      </c>
      <c r="Y19" s="12">
        <v>1.2</v>
      </c>
      <c r="Z19" s="12">
        <f t="shared" si="6"/>
        <v>1.2</v>
      </c>
      <c r="AA19" s="15" t="s">
        <v>3</v>
      </c>
      <c r="AB19" s="14">
        <v>1</v>
      </c>
      <c r="AC19" s="12">
        <v>1.2</v>
      </c>
      <c r="AD19" s="12">
        <f t="shared" si="7"/>
        <v>1.2</v>
      </c>
    </row>
    <row r="20" spans="1:30" ht="24" customHeight="1" x14ac:dyDescent="0.2">
      <c r="A20" s="3"/>
      <c r="B20" s="3"/>
      <c r="C20" s="3"/>
      <c r="D20" s="6"/>
      <c r="E20" s="59"/>
      <c r="F20" s="6"/>
      <c r="G20" s="3"/>
      <c r="H20" s="3"/>
      <c r="I20" s="3"/>
      <c r="J20" s="68"/>
      <c r="K20" s="117"/>
      <c r="L20" s="117"/>
      <c r="M20" s="117"/>
      <c r="N20" s="117"/>
    </row>
    <row r="21" spans="1:30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6"/>
      <c r="E67" s="6"/>
      <c r="F67" s="6"/>
    </row>
  </sheetData>
  <mergeCells count="52"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  <mergeCell ref="A13:B13"/>
    <mergeCell ref="O3:R3"/>
    <mergeCell ref="O4:R4"/>
    <mergeCell ref="O5:O7"/>
    <mergeCell ref="Q5:Q7"/>
    <mergeCell ref="J5:J7"/>
    <mergeCell ref="G4:J4"/>
    <mergeCell ref="G5:G7"/>
    <mergeCell ref="S3:U3"/>
    <mergeCell ref="W3:Z3"/>
    <mergeCell ref="AA3:AD3"/>
    <mergeCell ref="W4:Z4"/>
    <mergeCell ref="AA4:AD4"/>
    <mergeCell ref="S4:V4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</mergeCells>
  <phoneticPr fontId="11" type="noConversion"/>
  <printOptions horizontalCentered="1"/>
  <pageMargins left="0" right="0" top="0.19" bottom="0" header="0" footer="0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18" sqref="F18"/>
    </sheetView>
  </sheetViews>
  <sheetFormatPr defaultRowHeight="12.75" x14ac:dyDescent="0.2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 x14ac:dyDescent="0.2">
      <c r="C1" s="96"/>
      <c r="D1" s="96"/>
      <c r="E1" s="96"/>
      <c r="F1" s="96"/>
      <c r="G1" s="96"/>
      <c r="H1" s="96"/>
      <c r="I1" s="96"/>
      <c r="J1" s="96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 x14ac:dyDescent="0.2">
      <c r="A2" s="95" t="s">
        <v>70</v>
      </c>
      <c r="B2" s="95"/>
      <c r="C2" s="121" t="s">
        <v>1</v>
      </c>
      <c r="D2" s="122"/>
      <c r="E2" s="122"/>
      <c r="F2" s="122"/>
      <c r="G2" s="97" t="s">
        <v>6</v>
      </c>
      <c r="H2" s="97"/>
      <c r="I2" s="97"/>
      <c r="J2" s="97"/>
      <c r="K2" s="97"/>
      <c r="L2" s="97"/>
      <c r="M2" s="97"/>
      <c r="N2" s="97"/>
      <c r="O2" s="97" t="s">
        <v>6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61"/>
      <c r="AB2" s="97" t="s">
        <v>6</v>
      </c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 ht="105.75" customHeight="1" x14ac:dyDescent="0.2">
      <c r="A3" s="95"/>
      <c r="B3" s="95"/>
      <c r="C3" s="121"/>
      <c r="D3" s="122"/>
      <c r="E3" s="122"/>
      <c r="F3" s="122"/>
      <c r="G3" s="101" t="s">
        <v>60</v>
      </c>
      <c r="H3" s="101"/>
      <c r="I3" s="101"/>
      <c r="J3" s="101"/>
      <c r="K3" s="101" t="s">
        <v>129</v>
      </c>
      <c r="L3" s="101"/>
      <c r="M3" s="101"/>
      <c r="N3" s="101"/>
      <c r="O3" s="101" t="s">
        <v>61</v>
      </c>
      <c r="P3" s="101"/>
      <c r="Q3" s="101"/>
      <c r="R3" s="101"/>
      <c r="S3" s="114" t="s">
        <v>147</v>
      </c>
      <c r="T3" s="115"/>
      <c r="U3" s="115"/>
      <c r="V3" s="116"/>
      <c r="W3" s="114" t="s">
        <v>148</v>
      </c>
      <c r="X3" s="115"/>
      <c r="Y3" s="115"/>
      <c r="Z3" s="116"/>
      <c r="AA3" s="114" t="s">
        <v>130</v>
      </c>
      <c r="AB3" s="115"/>
      <c r="AC3" s="115"/>
      <c r="AD3" s="116"/>
      <c r="AE3" s="101" t="s">
        <v>64</v>
      </c>
      <c r="AF3" s="101"/>
      <c r="AG3" s="101"/>
      <c r="AH3" s="101"/>
      <c r="AI3" s="101" t="s">
        <v>65</v>
      </c>
      <c r="AJ3" s="101"/>
      <c r="AK3" s="101"/>
      <c r="AL3" s="101"/>
    </row>
    <row r="4" spans="1:38" ht="36" customHeight="1" x14ac:dyDescent="0.2">
      <c r="A4" s="95"/>
      <c r="B4" s="95"/>
      <c r="C4" s="121"/>
      <c r="D4" s="119" t="s">
        <v>72</v>
      </c>
      <c r="E4" s="119" t="s">
        <v>12</v>
      </c>
      <c r="F4" s="119" t="s">
        <v>37</v>
      </c>
      <c r="G4" s="101" t="s">
        <v>69</v>
      </c>
      <c r="H4" s="101" t="s">
        <v>7</v>
      </c>
      <c r="I4" s="101" t="s">
        <v>12</v>
      </c>
      <c r="J4" s="101" t="s">
        <v>17</v>
      </c>
      <c r="K4" s="101" t="s">
        <v>69</v>
      </c>
      <c r="L4" s="24" t="s">
        <v>7</v>
      </c>
      <c r="M4" s="101" t="s">
        <v>12</v>
      </c>
      <c r="N4" s="101" t="s">
        <v>131</v>
      </c>
      <c r="O4" s="101" t="s">
        <v>69</v>
      </c>
      <c r="P4" s="101" t="s">
        <v>7</v>
      </c>
      <c r="Q4" s="101" t="s">
        <v>12</v>
      </c>
      <c r="R4" s="101" t="s">
        <v>18</v>
      </c>
      <c r="S4" s="101" t="s">
        <v>69</v>
      </c>
      <c r="T4" s="101" t="s">
        <v>7</v>
      </c>
      <c r="U4" s="101" t="s">
        <v>12</v>
      </c>
      <c r="V4" s="101" t="s">
        <v>19</v>
      </c>
      <c r="W4" s="101" t="s">
        <v>69</v>
      </c>
      <c r="X4" s="101" t="s">
        <v>7</v>
      </c>
      <c r="Y4" s="101" t="s">
        <v>12</v>
      </c>
      <c r="Z4" s="101" t="s">
        <v>62</v>
      </c>
      <c r="AA4" s="101" t="s">
        <v>69</v>
      </c>
      <c r="AB4" s="101" t="s">
        <v>7</v>
      </c>
      <c r="AC4" s="101" t="s">
        <v>12</v>
      </c>
      <c r="AD4" s="101" t="s">
        <v>132</v>
      </c>
      <c r="AE4" s="101" t="s">
        <v>69</v>
      </c>
      <c r="AF4" s="24" t="s">
        <v>7</v>
      </c>
      <c r="AG4" s="101" t="s">
        <v>12</v>
      </c>
      <c r="AH4" s="101" t="s">
        <v>68</v>
      </c>
      <c r="AI4" s="101" t="s">
        <v>69</v>
      </c>
      <c r="AJ4" s="24" t="s">
        <v>7</v>
      </c>
      <c r="AK4" s="101" t="s">
        <v>12</v>
      </c>
      <c r="AL4" s="101" t="s">
        <v>67</v>
      </c>
    </row>
    <row r="5" spans="1:38" ht="17.25" customHeight="1" x14ac:dyDescent="0.2">
      <c r="A5" s="95"/>
      <c r="B5" s="95"/>
      <c r="C5" s="121"/>
      <c r="D5" s="120"/>
      <c r="E5" s="119"/>
      <c r="F5" s="119"/>
      <c r="G5" s="101"/>
      <c r="H5" s="101"/>
      <c r="I5" s="101"/>
      <c r="J5" s="101"/>
      <c r="K5" s="101"/>
      <c r="L5" s="2" t="s">
        <v>9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2" t="s">
        <v>4</v>
      </c>
      <c r="AG5" s="101"/>
      <c r="AH5" s="101"/>
      <c r="AI5" s="101"/>
      <c r="AJ5" s="2" t="s">
        <v>11</v>
      </c>
      <c r="AK5" s="101"/>
      <c r="AL5" s="101"/>
    </row>
    <row r="6" spans="1:38" ht="18.75" customHeight="1" x14ac:dyDescent="0.2">
      <c r="A6" s="95"/>
      <c r="B6" s="95"/>
      <c r="C6" s="121"/>
      <c r="D6" s="120"/>
      <c r="E6" s="119"/>
      <c r="F6" s="119"/>
      <c r="G6" s="101"/>
      <c r="H6" s="101"/>
      <c r="I6" s="101"/>
      <c r="J6" s="101"/>
      <c r="K6" s="101"/>
      <c r="L6" s="2" t="s">
        <v>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2" t="s">
        <v>5</v>
      </c>
      <c r="AG6" s="101"/>
      <c r="AH6" s="101"/>
      <c r="AI6" s="101"/>
      <c r="AJ6" s="2" t="s">
        <v>66</v>
      </c>
      <c r="AK6" s="101"/>
      <c r="AL6" s="101"/>
    </row>
    <row r="7" spans="1:38" s="9" customFormat="1" ht="12.75" customHeight="1" x14ac:dyDescent="0.2">
      <c r="A7" s="94" t="s">
        <v>2</v>
      </c>
      <c r="B7" s="94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 x14ac:dyDescent="0.3">
      <c r="A8" s="118" t="s">
        <v>44</v>
      </c>
      <c r="B8" s="123"/>
      <c r="C8" s="44"/>
      <c r="D8" s="23">
        <f>J8+N8+R8+V8+Z8+AD8+AH8+AL8</f>
        <v>6.16</v>
      </c>
      <c r="E8" s="11">
        <v>2</v>
      </c>
      <c r="F8" s="23">
        <f>D8*E8</f>
        <v>12.32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0.45</v>
      </c>
      <c r="T8" s="15">
        <v>0.56000000000000005</v>
      </c>
      <c r="U8" s="12">
        <v>0.5</v>
      </c>
      <c r="V8" s="20">
        <f>T8*U8</f>
        <v>0.28000000000000003</v>
      </c>
      <c r="W8" s="20">
        <v>1.06</v>
      </c>
      <c r="X8" s="15">
        <v>0.48</v>
      </c>
      <c r="Y8" s="12">
        <v>1</v>
      </c>
      <c r="Z8" s="15">
        <f>Y8*X8</f>
        <v>0.48</v>
      </c>
      <c r="AA8" s="15">
        <v>0.02</v>
      </c>
      <c r="AB8" s="21">
        <v>0.9</v>
      </c>
      <c r="AC8" s="12">
        <v>1</v>
      </c>
      <c r="AD8" s="15">
        <f>AB8*AC8</f>
        <v>0.9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149</v>
      </c>
      <c r="AJ8" s="14">
        <v>1</v>
      </c>
      <c r="AK8" s="12">
        <v>1</v>
      </c>
      <c r="AL8" s="12">
        <f>AK8*AJ8</f>
        <v>1</v>
      </c>
    </row>
    <row r="9" spans="1:38" s="16" customFormat="1" ht="19.5" customHeight="1" x14ac:dyDescent="0.3">
      <c r="A9" s="118" t="s">
        <v>45</v>
      </c>
      <c r="B9" s="123"/>
      <c r="C9" s="44"/>
      <c r="D9" s="23">
        <f t="shared" ref="D9:D18" si="0">J9+N9+R9+V9+Z9+AD9+AH9+AL9</f>
        <v>5.88</v>
      </c>
      <c r="E9" s="11">
        <v>2</v>
      </c>
      <c r="F9" s="23">
        <f t="shared" ref="F9:F18" si="1">D9*E9</f>
        <v>11.76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0.46</v>
      </c>
      <c r="T9" s="15">
        <v>0.55000000000000004</v>
      </c>
      <c r="U9" s="12">
        <v>0.5</v>
      </c>
      <c r="V9" s="20">
        <f t="shared" ref="V9:V18" si="4">T9*U9</f>
        <v>0.28000000000000003</v>
      </c>
      <c r="W9" s="20">
        <v>1.01</v>
      </c>
      <c r="X9" s="15">
        <v>0.45</v>
      </c>
      <c r="Y9" s="12">
        <v>1</v>
      </c>
      <c r="Z9" s="15">
        <f t="shared" ref="Z9:Z18" si="5">Y9*X9</f>
        <v>0.45</v>
      </c>
      <c r="AA9" s="15">
        <v>7.0000000000000007E-2</v>
      </c>
      <c r="AB9" s="21">
        <v>0.65</v>
      </c>
      <c r="AC9" s="12">
        <v>1</v>
      </c>
      <c r="AD9" s="15">
        <f t="shared" ref="AD9:AD18" si="6">AB9*AC9</f>
        <v>0.65</v>
      </c>
      <c r="AE9" s="13" t="s">
        <v>3</v>
      </c>
      <c r="AF9" s="14">
        <v>1</v>
      </c>
      <c r="AG9" s="12">
        <v>0.5</v>
      </c>
      <c r="AH9" s="12">
        <f t="shared" ref="AH9:AH18" si="7">AF9*AG9</f>
        <v>0.5</v>
      </c>
      <c r="AI9" s="13" t="s">
        <v>149</v>
      </c>
      <c r="AJ9" s="14">
        <v>1</v>
      </c>
      <c r="AK9" s="12">
        <v>1</v>
      </c>
      <c r="AL9" s="12">
        <f t="shared" ref="AL9:AL18" si="8">AK9*AJ9</f>
        <v>1</v>
      </c>
    </row>
    <row r="10" spans="1:38" s="16" customFormat="1" ht="19.5" customHeight="1" x14ac:dyDescent="0.3">
      <c r="A10" s="118" t="s">
        <v>46</v>
      </c>
      <c r="B10" s="118"/>
      <c r="C10" s="44"/>
      <c r="D10" s="23">
        <f t="shared" si="0"/>
        <v>5.88</v>
      </c>
      <c r="E10" s="11">
        <v>2</v>
      </c>
      <c r="F10" s="23">
        <f t="shared" si="1"/>
        <v>11.76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0.79</v>
      </c>
      <c r="T10" s="15">
        <v>0.16</v>
      </c>
      <c r="U10" s="12">
        <v>0.5</v>
      </c>
      <c r="V10" s="20">
        <f t="shared" si="4"/>
        <v>0.08</v>
      </c>
      <c r="W10" s="20">
        <v>0.81</v>
      </c>
      <c r="X10" s="15">
        <v>0.3</v>
      </c>
      <c r="Y10" s="12">
        <v>1</v>
      </c>
      <c r="Z10" s="15">
        <f t="shared" si="5"/>
        <v>0.3</v>
      </c>
      <c r="AA10" s="15">
        <v>0</v>
      </c>
      <c r="AB10" s="21">
        <v>1</v>
      </c>
      <c r="AC10" s="12">
        <v>1</v>
      </c>
      <c r="AD10" s="15">
        <f t="shared" si="6"/>
        <v>1</v>
      </c>
      <c r="AE10" s="13" t="s">
        <v>3</v>
      </c>
      <c r="AF10" s="14">
        <v>1</v>
      </c>
      <c r="AG10" s="12">
        <v>0.5</v>
      </c>
      <c r="AH10" s="12">
        <f t="shared" si="7"/>
        <v>0.5</v>
      </c>
      <c r="AI10" s="13" t="s">
        <v>149</v>
      </c>
      <c r="AJ10" s="14">
        <v>1</v>
      </c>
      <c r="AK10" s="12">
        <v>1</v>
      </c>
      <c r="AL10" s="12">
        <f t="shared" si="8"/>
        <v>1</v>
      </c>
    </row>
    <row r="11" spans="1:38" s="16" customFormat="1" ht="19.5" customHeight="1" x14ac:dyDescent="0.3">
      <c r="A11" s="118" t="s">
        <v>47</v>
      </c>
      <c r="B11" s="118"/>
      <c r="C11" s="44"/>
      <c r="D11" s="23">
        <f t="shared" si="0"/>
        <v>5.16</v>
      </c>
      <c r="E11" s="11">
        <v>2</v>
      </c>
      <c r="F11" s="23">
        <f t="shared" si="1"/>
        <v>10.32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0.23</v>
      </c>
      <c r="T11" s="15">
        <v>0.81</v>
      </c>
      <c r="U11" s="12">
        <v>0.5</v>
      </c>
      <c r="V11" s="20">
        <f t="shared" si="4"/>
        <v>0.41</v>
      </c>
      <c r="W11" s="20">
        <v>0.88</v>
      </c>
      <c r="X11" s="15">
        <v>0.35</v>
      </c>
      <c r="Y11" s="12">
        <v>1</v>
      </c>
      <c r="Z11" s="15">
        <f t="shared" si="5"/>
        <v>0.35</v>
      </c>
      <c r="AA11" s="15">
        <v>0.02</v>
      </c>
      <c r="AB11" s="21">
        <v>0.9</v>
      </c>
      <c r="AC11" s="12">
        <v>1</v>
      </c>
      <c r="AD11" s="15">
        <f t="shared" si="6"/>
        <v>0.9</v>
      </c>
      <c r="AE11" s="13" t="s">
        <v>3</v>
      </c>
      <c r="AF11" s="14">
        <v>1</v>
      </c>
      <c r="AG11" s="12">
        <v>0.5</v>
      </c>
      <c r="AH11" s="12">
        <f t="shared" si="7"/>
        <v>0.5</v>
      </c>
      <c r="AI11" s="13" t="s">
        <v>133</v>
      </c>
      <c r="AJ11" s="14">
        <v>0</v>
      </c>
      <c r="AK11" s="12">
        <v>1</v>
      </c>
      <c r="AL11" s="12">
        <f t="shared" si="8"/>
        <v>0</v>
      </c>
    </row>
    <row r="12" spans="1:38" s="16" customFormat="1" ht="19.5" customHeight="1" x14ac:dyDescent="0.3">
      <c r="A12" s="118" t="s">
        <v>48</v>
      </c>
      <c r="B12" s="118"/>
      <c r="C12" s="44"/>
      <c r="D12" s="23">
        <f t="shared" si="0"/>
        <v>6.07</v>
      </c>
      <c r="E12" s="11">
        <v>2</v>
      </c>
      <c r="F12" s="23">
        <f t="shared" si="1"/>
        <v>12.14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0.55000000000000004</v>
      </c>
      <c r="T12" s="15">
        <v>0.44</v>
      </c>
      <c r="U12" s="12">
        <v>0.5</v>
      </c>
      <c r="V12" s="20">
        <f t="shared" si="4"/>
        <v>0.22</v>
      </c>
      <c r="W12" s="20">
        <v>1.74</v>
      </c>
      <c r="X12" s="15">
        <v>1</v>
      </c>
      <c r="Y12" s="12">
        <v>1</v>
      </c>
      <c r="Z12" s="15">
        <f t="shared" si="5"/>
        <v>1</v>
      </c>
      <c r="AA12" s="15">
        <v>0.13</v>
      </c>
      <c r="AB12" s="21">
        <v>0.35</v>
      </c>
      <c r="AC12" s="12">
        <v>1</v>
      </c>
      <c r="AD12" s="15">
        <f t="shared" si="6"/>
        <v>0.35</v>
      </c>
      <c r="AE12" s="13" t="s">
        <v>3</v>
      </c>
      <c r="AF12" s="14">
        <v>1</v>
      </c>
      <c r="AG12" s="12">
        <v>0.5</v>
      </c>
      <c r="AH12" s="12">
        <f t="shared" si="7"/>
        <v>0.5</v>
      </c>
      <c r="AI12" s="13" t="s">
        <v>149</v>
      </c>
      <c r="AJ12" s="14">
        <v>1</v>
      </c>
      <c r="AK12" s="12">
        <v>1</v>
      </c>
      <c r="AL12" s="12">
        <f t="shared" si="8"/>
        <v>1</v>
      </c>
    </row>
    <row r="13" spans="1:38" s="16" customFormat="1" ht="19.5" customHeight="1" x14ac:dyDescent="0.3">
      <c r="A13" s="118" t="s">
        <v>49</v>
      </c>
      <c r="B13" s="118"/>
      <c r="C13" s="44"/>
      <c r="D13" s="23">
        <f t="shared" si="0"/>
        <v>4.5199999999999996</v>
      </c>
      <c r="E13" s="11">
        <v>2</v>
      </c>
      <c r="F13" s="23">
        <f t="shared" si="1"/>
        <v>9.0399999999999991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0.48</v>
      </c>
      <c r="T13" s="15">
        <v>0.52</v>
      </c>
      <c r="U13" s="12">
        <v>0.5</v>
      </c>
      <c r="V13" s="20">
        <f t="shared" si="4"/>
        <v>0.26</v>
      </c>
      <c r="W13" s="20">
        <v>1.1599999999999999</v>
      </c>
      <c r="X13" s="15">
        <v>0.56000000000000005</v>
      </c>
      <c r="Y13" s="12">
        <v>1</v>
      </c>
      <c r="Z13" s="15">
        <f t="shared" si="5"/>
        <v>0.56000000000000005</v>
      </c>
      <c r="AA13" s="15">
        <v>0.16</v>
      </c>
      <c r="AB13" s="21">
        <v>0.2</v>
      </c>
      <c r="AC13" s="12">
        <v>1</v>
      </c>
      <c r="AD13" s="15">
        <f t="shared" si="6"/>
        <v>0.2</v>
      </c>
      <c r="AE13" s="13" t="s">
        <v>3</v>
      </c>
      <c r="AF13" s="14">
        <v>1</v>
      </c>
      <c r="AG13" s="12">
        <v>0.5</v>
      </c>
      <c r="AH13" s="12">
        <f t="shared" si="7"/>
        <v>0.5</v>
      </c>
      <c r="AI13" s="13" t="s">
        <v>133</v>
      </c>
      <c r="AJ13" s="14">
        <v>0</v>
      </c>
      <c r="AK13" s="12">
        <v>1</v>
      </c>
      <c r="AL13" s="12">
        <f t="shared" si="8"/>
        <v>0</v>
      </c>
    </row>
    <row r="14" spans="1:38" s="16" customFormat="1" ht="19.5" customHeight="1" x14ac:dyDescent="0.3">
      <c r="A14" s="118" t="s">
        <v>50</v>
      </c>
      <c r="B14" s="118"/>
      <c r="C14" s="44"/>
      <c r="D14" s="23">
        <f t="shared" si="0"/>
        <v>4.9000000000000004</v>
      </c>
      <c r="E14" s="11">
        <v>2</v>
      </c>
      <c r="F14" s="23">
        <f t="shared" si="1"/>
        <v>9.8000000000000007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0.76</v>
      </c>
      <c r="T14" s="15">
        <v>0.2</v>
      </c>
      <c r="U14" s="12">
        <v>0.5</v>
      </c>
      <c r="V14" s="20">
        <f t="shared" si="4"/>
        <v>0.1</v>
      </c>
      <c r="W14" s="20">
        <v>1.01</v>
      </c>
      <c r="X14" s="15">
        <v>0.45</v>
      </c>
      <c r="Y14" s="12">
        <v>1</v>
      </c>
      <c r="Z14" s="15">
        <f t="shared" si="5"/>
        <v>0.45</v>
      </c>
      <c r="AA14" s="15">
        <v>0.03</v>
      </c>
      <c r="AB14" s="21">
        <v>0.85</v>
      </c>
      <c r="AC14" s="12">
        <v>1</v>
      </c>
      <c r="AD14" s="15">
        <f t="shared" si="6"/>
        <v>0.85</v>
      </c>
      <c r="AE14" s="13" t="s">
        <v>3</v>
      </c>
      <c r="AF14" s="14">
        <v>1</v>
      </c>
      <c r="AG14" s="12">
        <v>0.5</v>
      </c>
      <c r="AH14" s="12">
        <f t="shared" si="7"/>
        <v>0.5</v>
      </c>
      <c r="AI14" s="13" t="s">
        <v>133</v>
      </c>
      <c r="AJ14" s="14">
        <v>0</v>
      </c>
      <c r="AK14" s="12">
        <v>1</v>
      </c>
      <c r="AL14" s="12">
        <f t="shared" si="8"/>
        <v>0</v>
      </c>
    </row>
    <row r="15" spans="1:38" s="16" customFormat="1" ht="19.5" customHeight="1" x14ac:dyDescent="0.3">
      <c r="A15" s="118" t="s">
        <v>51</v>
      </c>
      <c r="B15" s="118"/>
      <c r="C15" s="44"/>
      <c r="D15" s="23">
        <f t="shared" si="0"/>
        <v>5.49</v>
      </c>
      <c r="E15" s="11">
        <v>2</v>
      </c>
      <c r="F15" s="23">
        <f t="shared" si="1"/>
        <v>10.98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0.67</v>
      </c>
      <c r="T15" s="15">
        <v>0.3</v>
      </c>
      <c r="U15" s="12">
        <v>0.5</v>
      </c>
      <c r="V15" s="20">
        <f t="shared" si="4"/>
        <v>0.15</v>
      </c>
      <c r="W15" s="20">
        <v>0.94</v>
      </c>
      <c r="X15" s="15">
        <v>0.39</v>
      </c>
      <c r="Y15" s="12">
        <v>1</v>
      </c>
      <c r="Z15" s="15">
        <f t="shared" si="5"/>
        <v>0.39</v>
      </c>
      <c r="AA15" s="15">
        <v>0.11</v>
      </c>
      <c r="AB15" s="21">
        <v>0.45</v>
      </c>
      <c r="AC15" s="12">
        <v>1</v>
      </c>
      <c r="AD15" s="15">
        <f t="shared" si="6"/>
        <v>0.45</v>
      </c>
      <c r="AE15" s="13" t="s">
        <v>3</v>
      </c>
      <c r="AF15" s="14">
        <v>1</v>
      </c>
      <c r="AG15" s="12">
        <v>0.5</v>
      </c>
      <c r="AH15" s="12">
        <f t="shared" si="7"/>
        <v>0.5</v>
      </c>
      <c r="AI15" s="13" t="s">
        <v>149</v>
      </c>
      <c r="AJ15" s="14">
        <v>1</v>
      </c>
      <c r="AK15" s="12">
        <v>1</v>
      </c>
      <c r="AL15" s="12">
        <f t="shared" si="8"/>
        <v>1</v>
      </c>
    </row>
    <row r="16" spans="1:38" s="16" customFormat="1" ht="19.5" customHeight="1" x14ac:dyDescent="0.3">
      <c r="A16" s="118" t="s">
        <v>52</v>
      </c>
      <c r="B16" s="118"/>
      <c r="C16" s="44"/>
      <c r="D16" s="23">
        <f t="shared" si="0"/>
        <v>5.18</v>
      </c>
      <c r="E16" s="11">
        <v>2</v>
      </c>
      <c r="F16" s="23">
        <f t="shared" si="1"/>
        <v>10.36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0.09</v>
      </c>
      <c r="T16" s="15">
        <v>0.98</v>
      </c>
      <c r="U16" s="12">
        <v>0.5</v>
      </c>
      <c r="V16" s="20">
        <f t="shared" si="4"/>
        <v>0.49</v>
      </c>
      <c r="W16" s="20">
        <v>0.87</v>
      </c>
      <c r="X16" s="15">
        <v>0.34</v>
      </c>
      <c r="Y16" s="12">
        <v>1</v>
      </c>
      <c r="Z16" s="15">
        <f t="shared" si="5"/>
        <v>0.34</v>
      </c>
      <c r="AA16" s="15">
        <v>0.03</v>
      </c>
      <c r="AB16" s="21">
        <v>0.85</v>
      </c>
      <c r="AC16" s="12">
        <v>1</v>
      </c>
      <c r="AD16" s="15">
        <f t="shared" si="6"/>
        <v>0.85</v>
      </c>
      <c r="AE16" s="13" t="s">
        <v>3</v>
      </c>
      <c r="AF16" s="14">
        <v>1</v>
      </c>
      <c r="AG16" s="12">
        <v>0.5</v>
      </c>
      <c r="AH16" s="12">
        <f t="shared" si="7"/>
        <v>0.5</v>
      </c>
      <c r="AI16" s="13" t="s">
        <v>133</v>
      </c>
      <c r="AJ16" s="14">
        <v>0</v>
      </c>
      <c r="AK16" s="12">
        <v>1</v>
      </c>
      <c r="AL16" s="12">
        <f t="shared" si="8"/>
        <v>0</v>
      </c>
    </row>
    <row r="17" spans="1:38" s="16" customFormat="1" ht="19.5" customHeight="1" x14ac:dyDescent="0.3">
      <c r="A17" s="118" t="s">
        <v>53</v>
      </c>
      <c r="B17" s="118"/>
      <c r="C17" s="44"/>
      <c r="D17" s="23">
        <f t="shared" si="0"/>
        <v>4.5</v>
      </c>
      <c r="E17" s="11">
        <v>2</v>
      </c>
      <c r="F17" s="23">
        <f t="shared" si="1"/>
        <v>9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0.93</v>
      </c>
      <c r="T17" s="15">
        <v>0</v>
      </c>
      <c r="U17" s="12">
        <v>0.5</v>
      </c>
      <c r="V17" s="20">
        <f t="shared" si="4"/>
        <v>0</v>
      </c>
      <c r="W17" s="20">
        <v>0.42</v>
      </c>
      <c r="X17" s="15">
        <v>0</v>
      </c>
      <c r="Y17" s="12">
        <v>1</v>
      </c>
      <c r="Z17" s="15">
        <f t="shared" si="5"/>
        <v>0</v>
      </c>
      <c r="AA17" s="15">
        <v>0.2</v>
      </c>
      <c r="AB17" s="21">
        <v>0</v>
      </c>
      <c r="AC17" s="12">
        <v>1</v>
      </c>
      <c r="AD17" s="15">
        <f t="shared" si="6"/>
        <v>0</v>
      </c>
      <c r="AE17" s="13" t="s">
        <v>3</v>
      </c>
      <c r="AF17" s="14">
        <v>1</v>
      </c>
      <c r="AG17" s="12">
        <v>0.5</v>
      </c>
      <c r="AH17" s="12">
        <f t="shared" si="7"/>
        <v>0.5</v>
      </c>
      <c r="AI17" s="13" t="s">
        <v>133</v>
      </c>
      <c r="AJ17" s="14">
        <v>1</v>
      </c>
      <c r="AK17" s="12">
        <v>1</v>
      </c>
      <c r="AL17" s="12">
        <f t="shared" si="8"/>
        <v>1</v>
      </c>
    </row>
    <row r="18" spans="1:38" s="16" customFormat="1" ht="19.5" customHeight="1" x14ac:dyDescent="0.3">
      <c r="A18" s="118" t="s">
        <v>54</v>
      </c>
      <c r="B18" s="118"/>
      <c r="C18" s="44"/>
      <c r="D18" s="23">
        <f t="shared" si="0"/>
        <v>5.43</v>
      </c>
      <c r="E18" s="11">
        <v>2</v>
      </c>
      <c r="F18" s="23">
        <f t="shared" si="1"/>
        <v>10.86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7.0000000000000007E-2</v>
      </c>
      <c r="T18" s="15">
        <v>1</v>
      </c>
      <c r="U18" s="12">
        <v>0.5</v>
      </c>
      <c r="V18" s="20">
        <f t="shared" si="4"/>
        <v>0.5</v>
      </c>
      <c r="W18" s="20">
        <v>1.25</v>
      </c>
      <c r="X18" s="15">
        <v>0.63</v>
      </c>
      <c r="Y18" s="12">
        <v>1</v>
      </c>
      <c r="Z18" s="15">
        <f t="shared" si="5"/>
        <v>0.63</v>
      </c>
      <c r="AA18" s="15">
        <v>0.04</v>
      </c>
      <c r="AB18" s="21">
        <v>0.8</v>
      </c>
      <c r="AC18" s="12">
        <v>1</v>
      </c>
      <c r="AD18" s="15">
        <f t="shared" si="6"/>
        <v>0.8</v>
      </c>
      <c r="AE18" s="13" t="s">
        <v>3</v>
      </c>
      <c r="AF18" s="14">
        <v>1</v>
      </c>
      <c r="AG18" s="12">
        <v>0.5</v>
      </c>
      <c r="AH18" s="12">
        <f t="shared" si="7"/>
        <v>0.5</v>
      </c>
      <c r="AI18" s="13" t="s">
        <v>149</v>
      </c>
      <c r="AJ18" s="14">
        <v>0</v>
      </c>
      <c r="AK18" s="12">
        <v>1</v>
      </c>
      <c r="AL18" s="12">
        <f t="shared" si="8"/>
        <v>0</v>
      </c>
    </row>
    <row r="19" spans="1:38" ht="17.25" customHeight="1" x14ac:dyDescent="0.3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x14ac:dyDescent="0.2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 x14ac:dyDescent="0.2">
      <c r="A65" s="3"/>
      <c r="B65" s="3"/>
      <c r="C65" s="3"/>
      <c r="D65" s="6"/>
      <c r="E65" s="6"/>
      <c r="F65" s="6"/>
    </row>
  </sheetData>
  <mergeCells count="59"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  <mergeCell ref="AB4:AB6"/>
    <mergeCell ref="AD4:AD6"/>
    <mergeCell ref="AE4:AE6"/>
    <mergeCell ref="U4:U6"/>
    <mergeCell ref="AA4:AA6"/>
    <mergeCell ref="Z4:Z6"/>
    <mergeCell ref="Y4:Y6"/>
    <mergeCell ref="V4:V6"/>
    <mergeCell ref="A17:B17"/>
    <mergeCell ref="A18:B18"/>
    <mergeCell ref="A13:B13"/>
    <mergeCell ref="A14:B14"/>
    <mergeCell ref="A15:B15"/>
    <mergeCell ref="A16:B16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</mergeCells>
  <phoneticPr fontId="11" type="noConversion"/>
  <pageMargins left="0.26" right="0.31496062992125984" top="0.19685039370078741" bottom="0.35433070866141736" header="0.47" footer="0.31496062992125984"/>
  <pageSetup paperSize="8" scale="7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zoomScale="70" zoomScaleNormal="70" zoomScaleSheetLayoutView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V3" sqref="V3:Y3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5" ht="14.25" customHeight="1" x14ac:dyDescent="0.2">
      <c r="A2" s="124" t="s">
        <v>0</v>
      </c>
      <c r="B2" s="127" t="s">
        <v>1</v>
      </c>
      <c r="C2" s="122"/>
      <c r="D2" s="122"/>
      <c r="E2" s="122"/>
      <c r="F2" s="128"/>
      <c r="G2" s="129"/>
      <c r="H2" s="129"/>
      <c r="I2" s="13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 t="s">
        <v>43</v>
      </c>
      <c r="W2" s="97"/>
      <c r="X2" s="97"/>
      <c r="Y2" s="97"/>
    </row>
    <row r="3" spans="1:25" ht="82.5" customHeight="1" x14ac:dyDescent="0.2">
      <c r="A3" s="125"/>
      <c r="B3" s="127"/>
      <c r="C3" s="122"/>
      <c r="D3" s="122"/>
      <c r="E3" s="122"/>
      <c r="F3" s="131" t="s">
        <v>134</v>
      </c>
      <c r="G3" s="131"/>
      <c r="H3" s="131"/>
      <c r="I3" s="131"/>
      <c r="J3" s="101" t="s">
        <v>38</v>
      </c>
      <c r="K3" s="101"/>
      <c r="L3" s="101"/>
      <c r="M3" s="101"/>
      <c r="N3" s="101" t="s">
        <v>74</v>
      </c>
      <c r="O3" s="101"/>
      <c r="P3" s="101"/>
      <c r="Q3" s="101"/>
      <c r="R3" s="101" t="s">
        <v>39</v>
      </c>
      <c r="S3" s="101"/>
      <c r="T3" s="101"/>
      <c r="U3" s="101"/>
      <c r="V3" s="101" t="s">
        <v>78</v>
      </c>
      <c r="W3" s="101"/>
      <c r="X3" s="101"/>
      <c r="Y3" s="101"/>
    </row>
    <row r="4" spans="1:25" ht="50.25" customHeight="1" x14ac:dyDescent="0.2">
      <c r="A4" s="125"/>
      <c r="B4" s="127"/>
      <c r="C4" s="102" t="s">
        <v>73</v>
      </c>
      <c r="D4" s="102" t="s">
        <v>12</v>
      </c>
      <c r="E4" s="102" t="s">
        <v>13</v>
      </c>
      <c r="F4" s="89" t="s">
        <v>69</v>
      </c>
      <c r="G4" s="89" t="s">
        <v>14</v>
      </c>
      <c r="H4" s="89" t="s">
        <v>12</v>
      </c>
      <c r="I4" s="89" t="s">
        <v>135</v>
      </c>
      <c r="J4" s="89" t="s">
        <v>71</v>
      </c>
      <c r="K4" s="24" t="s">
        <v>14</v>
      </c>
      <c r="L4" s="89" t="s">
        <v>12</v>
      </c>
      <c r="M4" s="89" t="s">
        <v>75</v>
      </c>
      <c r="N4" s="89" t="s">
        <v>71</v>
      </c>
      <c r="O4" s="24" t="s">
        <v>14</v>
      </c>
      <c r="P4" s="89" t="s">
        <v>12</v>
      </c>
      <c r="Q4" s="89" t="s">
        <v>76</v>
      </c>
      <c r="R4" s="89" t="s">
        <v>69</v>
      </c>
      <c r="S4" s="24" t="s">
        <v>14</v>
      </c>
      <c r="T4" s="89" t="s">
        <v>12</v>
      </c>
      <c r="U4" s="89" t="s">
        <v>77</v>
      </c>
      <c r="V4" s="89" t="s">
        <v>71</v>
      </c>
      <c r="W4" s="89" t="s">
        <v>14</v>
      </c>
      <c r="X4" s="89" t="s">
        <v>12</v>
      </c>
      <c r="Y4" s="89" t="s">
        <v>15</v>
      </c>
    </row>
    <row r="5" spans="1:25" ht="17.25" customHeight="1" x14ac:dyDescent="0.2">
      <c r="A5" s="125"/>
      <c r="B5" s="127"/>
      <c r="C5" s="109"/>
      <c r="D5" s="103"/>
      <c r="E5" s="103"/>
      <c r="F5" s="90"/>
      <c r="G5" s="90"/>
      <c r="H5" s="90"/>
      <c r="I5" s="90"/>
      <c r="J5" s="90"/>
      <c r="K5" s="2" t="s">
        <v>21</v>
      </c>
      <c r="L5" s="90"/>
      <c r="M5" s="90"/>
      <c r="N5" s="90"/>
      <c r="O5" s="2" t="s">
        <v>9</v>
      </c>
      <c r="P5" s="90"/>
      <c r="Q5" s="90"/>
      <c r="R5" s="90"/>
      <c r="S5" s="2" t="s">
        <v>9</v>
      </c>
      <c r="T5" s="90"/>
      <c r="U5" s="90"/>
      <c r="V5" s="90"/>
      <c r="W5" s="90"/>
      <c r="X5" s="90"/>
      <c r="Y5" s="90"/>
    </row>
    <row r="6" spans="1:25" ht="20.25" customHeight="1" x14ac:dyDescent="0.2">
      <c r="A6" s="126"/>
      <c r="B6" s="127"/>
      <c r="C6" s="110"/>
      <c r="D6" s="104"/>
      <c r="E6" s="104"/>
      <c r="F6" s="91"/>
      <c r="G6" s="91"/>
      <c r="H6" s="91"/>
      <c r="I6" s="91"/>
      <c r="J6" s="91"/>
      <c r="K6" s="2" t="s">
        <v>20</v>
      </c>
      <c r="L6" s="91"/>
      <c r="M6" s="91"/>
      <c r="N6" s="91"/>
      <c r="O6" s="2" t="s">
        <v>10</v>
      </c>
      <c r="P6" s="91"/>
      <c r="Q6" s="91"/>
      <c r="R6" s="91"/>
      <c r="S6" s="2" t="s">
        <v>10</v>
      </c>
      <c r="T6" s="91"/>
      <c r="U6" s="91"/>
      <c r="V6" s="91"/>
      <c r="W6" s="91"/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 x14ac:dyDescent="0.3">
      <c r="A8" s="82" t="s">
        <v>44</v>
      </c>
      <c r="B8" s="92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 x14ac:dyDescent="0.2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 x14ac:dyDescent="0.2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 x14ac:dyDescent="0.2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 x14ac:dyDescent="0.2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 x14ac:dyDescent="0.2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 x14ac:dyDescent="0.2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 x14ac:dyDescent="0.2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 x14ac:dyDescent="0.2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 x14ac:dyDescent="0.2">
      <c r="A65" s="3"/>
      <c r="B65" s="3"/>
    </row>
  </sheetData>
  <mergeCells count="44"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</mergeCells>
  <phoneticPr fontId="11" type="noConversion"/>
  <pageMargins left="0.31496062992125984" right="0.11811023622047245" top="0.15748031496062992" bottom="0.15748031496062992" header="0.31496062992125984" footer="0.31496062992125984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="7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E18" sqref="E18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135"/>
      <c r="G1" s="135"/>
      <c r="H1" s="135"/>
      <c r="I1" s="135"/>
      <c r="J1" s="135"/>
      <c r="K1" s="135"/>
      <c r="L1" s="135"/>
      <c r="M1" s="135"/>
    </row>
    <row r="2" spans="1:25" ht="14.25" customHeight="1" x14ac:dyDescent="0.2">
      <c r="A2" s="124" t="s">
        <v>0</v>
      </c>
      <c r="B2" s="127" t="s">
        <v>1</v>
      </c>
      <c r="C2" s="136"/>
      <c r="D2" s="136"/>
      <c r="E2" s="136"/>
      <c r="F2" s="134" t="s">
        <v>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132"/>
      <c r="W2" s="132"/>
      <c r="X2" s="132"/>
      <c r="Y2" s="133"/>
    </row>
    <row r="3" spans="1:25" ht="134.25" customHeight="1" x14ac:dyDescent="0.2">
      <c r="A3" s="125"/>
      <c r="B3" s="127"/>
      <c r="C3" s="137"/>
      <c r="D3" s="137"/>
      <c r="E3" s="137"/>
      <c r="F3" s="101" t="s">
        <v>79</v>
      </c>
      <c r="G3" s="101"/>
      <c r="H3" s="101"/>
      <c r="I3" s="101"/>
      <c r="J3" s="101" t="s">
        <v>82</v>
      </c>
      <c r="K3" s="101"/>
      <c r="L3" s="101"/>
      <c r="M3" s="101"/>
      <c r="N3" s="101" t="s">
        <v>83</v>
      </c>
      <c r="O3" s="101"/>
      <c r="P3" s="101"/>
      <c r="Q3" s="101"/>
      <c r="R3" s="101" t="s">
        <v>145</v>
      </c>
      <c r="S3" s="101"/>
      <c r="T3" s="101"/>
      <c r="U3" s="101"/>
      <c r="V3" s="101" t="s">
        <v>88</v>
      </c>
      <c r="W3" s="101"/>
      <c r="X3" s="101"/>
      <c r="Y3" s="101"/>
    </row>
    <row r="4" spans="1:25" ht="50.25" customHeight="1" x14ac:dyDescent="0.2">
      <c r="A4" s="125"/>
      <c r="B4" s="127"/>
      <c r="C4" s="102" t="s">
        <v>98</v>
      </c>
      <c r="D4" s="102" t="s">
        <v>12</v>
      </c>
      <c r="E4" s="102" t="s">
        <v>40</v>
      </c>
      <c r="F4" s="89" t="s">
        <v>80</v>
      </c>
      <c r="G4" s="89" t="s">
        <v>14</v>
      </c>
      <c r="H4" s="138" t="s">
        <v>12</v>
      </c>
      <c r="I4" s="89" t="s">
        <v>81</v>
      </c>
      <c r="J4" s="89" t="s">
        <v>69</v>
      </c>
      <c r="K4" s="24" t="s">
        <v>14</v>
      </c>
      <c r="L4" s="89" t="s">
        <v>12</v>
      </c>
      <c r="M4" s="89" t="s">
        <v>84</v>
      </c>
      <c r="N4" s="89" t="s">
        <v>69</v>
      </c>
      <c r="O4" s="24" t="s">
        <v>14</v>
      </c>
      <c r="P4" s="89" t="s">
        <v>12</v>
      </c>
      <c r="Q4" s="89" t="s">
        <v>85</v>
      </c>
      <c r="R4" s="89" t="s">
        <v>69</v>
      </c>
      <c r="S4" s="24" t="s">
        <v>14</v>
      </c>
      <c r="T4" s="89" t="s">
        <v>12</v>
      </c>
      <c r="U4" s="89" t="s">
        <v>87</v>
      </c>
      <c r="V4" s="89" t="s">
        <v>69</v>
      </c>
      <c r="W4" s="24" t="s">
        <v>14</v>
      </c>
      <c r="X4" s="89" t="s">
        <v>12</v>
      </c>
      <c r="Y4" s="89" t="s">
        <v>89</v>
      </c>
    </row>
    <row r="5" spans="1:25" ht="17.25" customHeight="1" x14ac:dyDescent="0.2">
      <c r="A5" s="125"/>
      <c r="B5" s="127"/>
      <c r="C5" s="103"/>
      <c r="D5" s="103"/>
      <c r="E5" s="103"/>
      <c r="F5" s="90"/>
      <c r="G5" s="90"/>
      <c r="H5" s="139"/>
      <c r="I5" s="90"/>
      <c r="J5" s="90"/>
      <c r="K5" s="2" t="s">
        <v>25</v>
      </c>
      <c r="L5" s="90"/>
      <c r="M5" s="90"/>
      <c r="N5" s="90"/>
      <c r="O5" s="2" t="s">
        <v>22</v>
      </c>
      <c r="P5" s="90"/>
      <c r="Q5" s="90"/>
      <c r="R5" s="90"/>
      <c r="S5" s="2" t="s">
        <v>28</v>
      </c>
      <c r="T5" s="90"/>
      <c r="U5" s="90"/>
      <c r="V5" s="90"/>
      <c r="W5" s="2" t="s">
        <v>28</v>
      </c>
      <c r="X5" s="90"/>
      <c r="Y5" s="90"/>
    </row>
    <row r="6" spans="1:25" ht="20.25" customHeight="1" x14ac:dyDescent="0.2">
      <c r="A6" s="126"/>
      <c r="B6" s="127"/>
      <c r="C6" s="104"/>
      <c r="D6" s="104"/>
      <c r="E6" s="104"/>
      <c r="F6" s="91"/>
      <c r="G6" s="91"/>
      <c r="H6" s="140"/>
      <c r="I6" s="91"/>
      <c r="J6" s="91"/>
      <c r="K6" s="2" t="s">
        <v>26</v>
      </c>
      <c r="L6" s="91"/>
      <c r="M6" s="91"/>
      <c r="N6" s="91"/>
      <c r="O6" s="2" t="s">
        <v>23</v>
      </c>
      <c r="P6" s="91"/>
      <c r="Q6" s="91"/>
      <c r="R6" s="91"/>
      <c r="S6" s="2" t="s">
        <v>29</v>
      </c>
      <c r="T6" s="91"/>
      <c r="U6" s="91"/>
      <c r="V6" s="91"/>
      <c r="W6" s="2" t="s">
        <v>29</v>
      </c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 x14ac:dyDescent="0.3">
      <c r="A8" s="82" t="s">
        <v>44</v>
      </c>
      <c r="B8" s="92"/>
      <c r="C8" s="27">
        <f>I8+M8+Q8+U8+Y8</f>
        <v>4.5199999999999996</v>
      </c>
      <c r="D8" s="37">
        <v>2</v>
      </c>
      <c r="E8" s="27">
        <f>D8*C8</f>
        <v>9.0399999999999991</v>
      </c>
      <c r="F8" s="21">
        <v>7.0000000000000007E-2</v>
      </c>
      <c r="G8" s="21">
        <v>0.1</v>
      </c>
      <c r="H8" s="30">
        <v>1.2</v>
      </c>
      <c r="I8" s="15">
        <f>G8*H8</f>
        <v>0.12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5.2640000000000002</v>
      </c>
      <c r="D9" s="37">
        <v>2</v>
      </c>
      <c r="E9" s="27">
        <f t="shared" ref="E9:E18" si="1">D9*C9</f>
        <v>10.528</v>
      </c>
      <c r="F9" s="21">
        <v>0.31</v>
      </c>
      <c r="G9" s="21">
        <v>0.72</v>
      </c>
      <c r="H9" s="30">
        <v>1.2</v>
      </c>
      <c r="I9" s="15">
        <f t="shared" ref="I9:I18" si="2">G9*H9</f>
        <v>0.86399999999999999</v>
      </c>
      <c r="J9" s="34" t="s">
        <v>27</v>
      </c>
      <c r="K9" s="14">
        <v>1</v>
      </c>
      <c r="L9" s="12">
        <v>0.6</v>
      </c>
      <c r="M9" s="12">
        <f t="shared" ref="M9:M18" si="3">L9*K9</f>
        <v>0.6</v>
      </c>
      <c r="N9" s="34" t="s">
        <v>86</v>
      </c>
      <c r="O9" s="14">
        <v>1</v>
      </c>
      <c r="P9" s="20">
        <v>0.85</v>
      </c>
      <c r="Q9" s="20">
        <f t="shared" ref="Q9:Q18" si="4">O9*P9</f>
        <v>0.85</v>
      </c>
      <c r="R9" s="15" t="s">
        <v>3</v>
      </c>
      <c r="S9" s="14">
        <v>1</v>
      </c>
      <c r="T9" s="20">
        <v>1.35</v>
      </c>
      <c r="U9" s="20">
        <f t="shared" ref="U9:U18" si="5">T9*S9</f>
        <v>1.35</v>
      </c>
      <c r="V9" s="15" t="s">
        <v>3</v>
      </c>
      <c r="W9" s="14">
        <v>1</v>
      </c>
      <c r="X9" s="12">
        <v>1.6</v>
      </c>
      <c r="Y9" s="12">
        <f t="shared" ref="Y9:Y18" si="6">X9*W9</f>
        <v>1.6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5.444</v>
      </c>
      <c r="D10" s="37">
        <v>2</v>
      </c>
      <c r="E10" s="27">
        <f t="shared" si="1"/>
        <v>10.888</v>
      </c>
      <c r="F10" s="21">
        <v>0.37</v>
      </c>
      <c r="G10" s="21">
        <v>0.87</v>
      </c>
      <c r="H10" s="30">
        <v>1.2</v>
      </c>
      <c r="I10" s="15">
        <f t="shared" si="2"/>
        <v>1.044</v>
      </c>
      <c r="J10" s="34" t="s">
        <v>27</v>
      </c>
      <c r="K10" s="14">
        <v>1</v>
      </c>
      <c r="L10" s="12">
        <v>0.6</v>
      </c>
      <c r="M10" s="12">
        <f t="shared" si="3"/>
        <v>0.6</v>
      </c>
      <c r="N10" s="34" t="s">
        <v>86</v>
      </c>
      <c r="O10" s="14">
        <v>1</v>
      </c>
      <c r="P10" s="20">
        <v>0.85</v>
      </c>
      <c r="Q10" s="20">
        <f t="shared" si="4"/>
        <v>0.85</v>
      </c>
      <c r="R10" s="15" t="s">
        <v>3</v>
      </c>
      <c r="S10" s="14">
        <v>1</v>
      </c>
      <c r="T10" s="20">
        <v>1.35</v>
      </c>
      <c r="U10" s="20">
        <f t="shared" si="5"/>
        <v>1.35</v>
      </c>
      <c r="V10" s="15" t="s">
        <v>3</v>
      </c>
      <c r="W10" s="14">
        <v>1</v>
      </c>
      <c r="X10" s="12">
        <v>1.6</v>
      </c>
      <c r="Y10" s="12">
        <f t="shared" si="6"/>
        <v>1.6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5.6</v>
      </c>
      <c r="D11" s="37">
        <v>2</v>
      </c>
      <c r="E11" s="27">
        <f t="shared" si="1"/>
        <v>11.2</v>
      </c>
      <c r="F11" s="21">
        <v>0.42</v>
      </c>
      <c r="G11" s="21">
        <v>1</v>
      </c>
      <c r="H11" s="30">
        <v>1.2</v>
      </c>
      <c r="I11" s="15">
        <f t="shared" si="2"/>
        <v>1.2</v>
      </c>
      <c r="J11" s="34" t="s">
        <v>27</v>
      </c>
      <c r="K11" s="14">
        <v>1</v>
      </c>
      <c r="L11" s="12">
        <v>0.6</v>
      </c>
      <c r="M11" s="12">
        <f t="shared" si="3"/>
        <v>0.6</v>
      </c>
      <c r="N11" s="34" t="s">
        <v>86</v>
      </c>
      <c r="O11" s="14">
        <v>1</v>
      </c>
      <c r="P11" s="20">
        <v>0.85</v>
      </c>
      <c r="Q11" s="20">
        <f t="shared" si="4"/>
        <v>0.85</v>
      </c>
      <c r="R11" s="15" t="s">
        <v>3</v>
      </c>
      <c r="S11" s="14">
        <v>1</v>
      </c>
      <c r="T11" s="20">
        <v>1.35</v>
      </c>
      <c r="U11" s="20">
        <f t="shared" si="5"/>
        <v>1.35</v>
      </c>
      <c r="V11" s="15" t="s">
        <v>3</v>
      </c>
      <c r="W11" s="14">
        <v>1</v>
      </c>
      <c r="X11" s="12">
        <v>1.6</v>
      </c>
      <c r="Y11" s="12">
        <f t="shared" si="6"/>
        <v>1.6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5.048</v>
      </c>
      <c r="D12" s="37">
        <v>2</v>
      </c>
      <c r="E12" s="27">
        <f t="shared" si="1"/>
        <v>10.096</v>
      </c>
      <c r="F12" s="21">
        <v>0.24</v>
      </c>
      <c r="G12" s="21">
        <v>0.54</v>
      </c>
      <c r="H12" s="30">
        <v>1.2</v>
      </c>
      <c r="I12" s="15">
        <f t="shared" si="2"/>
        <v>0.64800000000000002</v>
      </c>
      <c r="J12" s="34" t="s">
        <v>27</v>
      </c>
      <c r="K12" s="14">
        <v>1</v>
      </c>
      <c r="L12" s="12">
        <v>0.6</v>
      </c>
      <c r="M12" s="12">
        <f t="shared" si="3"/>
        <v>0.6</v>
      </c>
      <c r="N12" s="34" t="s">
        <v>86</v>
      </c>
      <c r="O12" s="14">
        <v>1</v>
      </c>
      <c r="P12" s="20">
        <v>0.85</v>
      </c>
      <c r="Q12" s="20">
        <f t="shared" si="4"/>
        <v>0.85</v>
      </c>
      <c r="R12" s="15" t="s">
        <v>3</v>
      </c>
      <c r="S12" s="14">
        <v>1</v>
      </c>
      <c r="T12" s="20">
        <v>1.35</v>
      </c>
      <c r="U12" s="20">
        <f t="shared" si="5"/>
        <v>1.35</v>
      </c>
      <c r="V12" s="15" t="s">
        <v>3</v>
      </c>
      <c r="W12" s="14">
        <v>1</v>
      </c>
      <c r="X12" s="12">
        <v>1.6</v>
      </c>
      <c r="Y12" s="12">
        <f t="shared" si="6"/>
        <v>1.6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4.8559999999999999</v>
      </c>
      <c r="D13" s="37">
        <v>2</v>
      </c>
      <c r="E13" s="27">
        <f t="shared" si="1"/>
        <v>9.7119999999999997</v>
      </c>
      <c r="F13" s="21">
        <v>0.18</v>
      </c>
      <c r="G13" s="21">
        <v>0.38</v>
      </c>
      <c r="H13" s="30">
        <v>1.2</v>
      </c>
      <c r="I13" s="15">
        <f t="shared" si="2"/>
        <v>0.45600000000000002</v>
      </c>
      <c r="J13" s="34" t="s">
        <v>27</v>
      </c>
      <c r="K13" s="14">
        <v>1</v>
      </c>
      <c r="L13" s="12">
        <v>0.6</v>
      </c>
      <c r="M13" s="12">
        <f t="shared" si="3"/>
        <v>0.6</v>
      </c>
      <c r="N13" s="34" t="s">
        <v>86</v>
      </c>
      <c r="O13" s="14">
        <v>1</v>
      </c>
      <c r="P13" s="20">
        <v>0.85</v>
      </c>
      <c r="Q13" s="20">
        <f t="shared" si="4"/>
        <v>0.85</v>
      </c>
      <c r="R13" s="15" t="s">
        <v>3</v>
      </c>
      <c r="S13" s="14">
        <v>1</v>
      </c>
      <c r="T13" s="20">
        <v>1.35</v>
      </c>
      <c r="U13" s="20">
        <f t="shared" si="5"/>
        <v>1.35</v>
      </c>
      <c r="V13" s="15" t="s">
        <v>3</v>
      </c>
      <c r="W13" s="14">
        <v>1</v>
      </c>
      <c r="X13" s="12">
        <v>1.6</v>
      </c>
      <c r="Y13" s="12">
        <f t="shared" si="6"/>
        <v>1.6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4.9880000000000004</v>
      </c>
      <c r="D14" s="37">
        <v>2</v>
      </c>
      <c r="E14" s="27">
        <f t="shared" si="1"/>
        <v>9.9760000000000009</v>
      </c>
      <c r="F14" s="21">
        <v>0.22</v>
      </c>
      <c r="G14" s="21">
        <v>0.49</v>
      </c>
      <c r="H14" s="30">
        <v>1.2</v>
      </c>
      <c r="I14" s="15">
        <f t="shared" si="2"/>
        <v>0.58799999999999997</v>
      </c>
      <c r="J14" s="34" t="s">
        <v>27</v>
      </c>
      <c r="K14" s="14">
        <v>1</v>
      </c>
      <c r="L14" s="12">
        <v>0.6</v>
      </c>
      <c r="M14" s="12">
        <f t="shared" si="3"/>
        <v>0.6</v>
      </c>
      <c r="N14" s="34" t="s">
        <v>86</v>
      </c>
      <c r="O14" s="14">
        <v>1</v>
      </c>
      <c r="P14" s="20">
        <v>0.85</v>
      </c>
      <c r="Q14" s="20">
        <f t="shared" si="4"/>
        <v>0.85</v>
      </c>
      <c r="R14" s="15" t="s">
        <v>3</v>
      </c>
      <c r="S14" s="14">
        <v>1</v>
      </c>
      <c r="T14" s="20">
        <v>1.35</v>
      </c>
      <c r="U14" s="20">
        <f t="shared" si="5"/>
        <v>1.35</v>
      </c>
      <c r="V14" s="15" t="s">
        <v>3</v>
      </c>
      <c r="W14" s="14">
        <v>1</v>
      </c>
      <c r="X14" s="12">
        <v>1.6</v>
      </c>
      <c r="Y14" s="12">
        <f t="shared" si="6"/>
        <v>1.6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5.0119999999999996</v>
      </c>
      <c r="D15" s="37">
        <v>2</v>
      </c>
      <c r="E15" s="27">
        <f t="shared" si="1"/>
        <v>10.023999999999999</v>
      </c>
      <c r="F15" s="21">
        <v>0.23</v>
      </c>
      <c r="G15" s="21">
        <v>0.51</v>
      </c>
      <c r="H15" s="30">
        <v>1.2</v>
      </c>
      <c r="I15" s="15">
        <f t="shared" si="2"/>
        <v>0.61199999999999999</v>
      </c>
      <c r="J15" s="34" t="s">
        <v>27</v>
      </c>
      <c r="K15" s="14">
        <v>1</v>
      </c>
      <c r="L15" s="12">
        <v>0.6</v>
      </c>
      <c r="M15" s="12">
        <f t="shared" si="3"/>
        <v>0.6</v>
      </c>
      <c r="N15" s="34" t="s">
        <v>86</v>
      </c>
      <c r="O15" s="14">
        <v>1</v>
      </c>
      <c r="P15" s="20">
        <v>0.85</v>
      </c>
      <c r="Q15" s="20">
        <f t="shared" si="4"/>
        <v>0.85</v>
      </c>
      <c r="R15" s="15" t="s">
        <v>3</v>
      </c>
      <c r="S15" s="14">
        <v>1</v>
      </c>
      <c r="T15" s="20">
        <v>1.35</v>
      </c>
      <c r="U15" s="20">
        <f t="shared" si="5"/>
        <v>1.35</v>
      </c>
      <c r="V15" s="15" t="s">
        <v>3</v>
      </c>
      <c r="W15" s="14">
        <v>1</v>
      </c>
      <c r="X15" s="12">
        <v>1.6</v>
      </c>
      <c r="Y15" s="12">
        <f t="shared" si="6"/>
        <v>1.6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5.1440000000000001</v>
      </c>
      <c r="D16" s="37">
        <v>2</v>
      </c>
      <c r="E16" s="27">
        <f t="shared" si="1"/>
        <v>10.288</v>
      </c>
      <c r="F16" s="21">
        <v>0.27</v>
      </c>
      <c r="G16" s="21">
        <v>0.62</v>
      </c>
      <c r="H16" s="30">
        <v>1.2</v>
      </c>
      <c r="I16" s="15">
        <f t="shared" si="2"/>
        <v>0.74399999999999999</v>
      </c>
      <c r="J16" s="34" t="s">
        <v>27</v>
      </c>
      <c r="K16" s="14">
        <v>1</v>
      </c>
      <c r="L16" s="12">
        <v>0.6</v>
      </c>
      <c r="M16" s="12">
        <f t="shared" si="3"/>
        <v>0.6</v>
      </c>
      <c r="N16" s="34" t="s">
        <v>86</v>
      </c>
      <c r="O16" s="14">
        <v>1</v>
      </c>
      <c r="P16" s="20">
        <v>0.85</v>
      </c>
      <c r="Q16" s="20">
        <f t="shared" si="4"/>
        <v>0.85</v>
      </c>
      <c r="R16" s="15" t="s">
        <v>3</v>
      </c>
      <c r="S16" s="14">
        <v>1</v>
      </c>
      <c r="T16" s="20">
        <v>1.35</v>
      </c>
      <c r="U16" s="20">
        <f t="shared" si="5"/>
        <v>1.35</v>
      </c>
      <c r="V16" s="15" t="s">
        <v>3</v>
      </c>
      <c r="W16" s="14">
        <v>1</v>
      </c>
      <c r="X16" s="12">
        <v>1.6</v>
      </c>
      <c r="Y16" s="12">
        <f t="shared" si="6"/>
        <v>1.6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4.4000000000000004</v>
      </c>
      <c r="D17" s="37">
        <v>2</v>
      </c>
      <c r="E17" s="27">
        <f t="shared" si="1"/>
        <v>8.8000000000000007</v>
      </c>
      <c r="F17" s="21">
        <v>0.03</v>
      </c>
      <c r="G17" s="21">
        <v>0</v>
      </c>
      <c r="H17" s="30">
        <v>1.2</v>
      </c>
      <c r="I17" s="15">
        <f t="shared" si="2"/>
        <v>0</v>
      </c>
      <c r="J17" s="34" t="s">
        <v>27</v>
      </c>
      <c r="K17" s="14">
        <v>1</v>
      </c>
      <c r="L17" s="12">
        <v>0.6</v>
      </c>
      <c r="M17" s="12">
        <f t="shared" si="3"/>
        <v>0.6</v>
      </c>
      <c r="N17" s="34" t="s">
        <v>86</v>
      </c>
      <c r="O17" s="14">
        <v>1</v>
      </c>
      <c r="P17" s="20">
        <v>0.85</v>
      </c>
      <c r="Q17" s="20">
        <f t="shared" si="4"/>
        <v>0.85</v>
      </c>
      <c r="R17" s="15" t="s">
        <v>3</v>
      </c>
      <c r="S17" s="14">
        <v>1</v>
      </c>
      <c r="T17" s="20">
        <v>1.35</v>
      </c>
      <c r="U17" s="20">
        <f t="shared" si="5"/>
        <v>1.35</v>
      </c>
      <c r="V17" s="15" t="s">
        <v>3</v>
      </c>
      <c r="W17" s="14">
        <v>1</v>
      </c>
      <c r="X17" s="12">
        <v>1.6</v>
      </c>
      <c r="Y17" s="12">
        <f t="shared" si="6"/>
        <v>1.6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5.2279999999999998</v>
      </c>
      <c r="D18" s="37">
        <v>2</v>
      </c>
      <c r="E18" s="27">
        <f t="shared" si="1"/>
        <v>10.456</v>
      </c>
      <c r="F18" s="21">
        <v>0.3</v>
      </c>
      <c r="G18" s="21">
        <v>0.69</v>
      </c>
      <c r="H18" s="30">
        <v>1.2</v>
      </c>
      <c r="I18" s="15">
        <f t="shared" si="2"/>
        <v>0.82799999999999996</v>
      </c>
      <c r="J18" s="34" t="s">
        <v>27</v>
      </c>
      <c r="K18" s="14">
        <v>1</v>
      </c>
      <c r="L18" s="12">
        <v>0.6</v>
      </c>
      <c r="M18" s="12">
        <f t="shared" si="3"/>
        <v>0.6</v>
      </c>
      <c r="N18" s="34" t="s">
        <v>86</v>
      </c>
      <c r="O18" s="14">
        <v>1</v>
      </c>
      <c r="P18" s="20">
        <v>0.85</v>
      </c>
      <c r="Q18" s="20">
        <f t="shared" si="4"/>
        <v>0.85</v>
      </c>
      <c r="R18" s="15" t="s">
        <v>3</v>
      </c>
      <c r="S18" s="14">
        <v>1</v>
      </c>
      <c r="T18" s="20">
        <v>1.35</v>
      </c>
      <c r="U18" s="20">
        <f t="shared" si="5"/>
        <v>1.35</v>
      </c>
      <c r="V18" s="15" t="s">
        <v>3</v>
      </c>
      <c r="W18" s="14">
        <v>1</v>
      </c>
      <c r="X18" s="12">
        <v>1.6</v>
      </c>
      <c r="Y18" s="12">
        <f t="shared" si="6"/>
        <v>1.6</v>
      </c>
    </row>
    <row r="19" spans="1:25" ht="17.25" customHeight="1" x14ac:dyDescent="0.2">
      <c r="A19" s="3"/>
      <c r="B19" s="3"/>
      <c r="C19" s="3"/>
      <c r="D19" s="3"/>
      <c r="E19" s="3"/>
      <c r="F19" s="3"/>
      <c r="G19" s="3"/>
      <c r="H19" s="31"/>
      <c r="I19" s="3"/>
    </row>
    <row r="20" spans="1:25" x14ac:dyDescent="0.2">
      <c r="A20" s="3"/>
      <c r="B20" s="3"/>
      <c r="C20" s="3"/>
      <c r="D20" s="3"/>
      <c r="E20" s="3"/>
      <c r="F20" s="3"/>
      <c r="G20" s="3"/>
      <c r="H20" s="31"/>
      <c r="I20" s="3"/>
    </row>
    <row r="21" spans="1:25" x14ac:dyDescent="0.2">
      <c r="A21" s="3"/>
      <c r="B21" s="3"/>
      <c r="C21" s="3"/>
      <c r="D21" s="3"/>
      <c r="E21" s="3"/>
      <c r="F21" s="3"/>
      <c r="G21" s="3"/>
      <c r="H21" s="31"/>
      <c r="I21" s="3"/>
    </row>
    <row r="22" spans="1:25" x14ac:dyDescent="0.2">
      <c r="A22" s="3"/>
      <c r="B22" s="3"/>
      <c r="C22" s="3"/>
      <c r="D22" s="3"/>
      <c r="E22" s="3"/>
      <c r="F22" s="3"/>
      <c r="G22" s="3"/>
      <c r="H22" s="31"/>
      <c r="I22" s="3"/>
    </row>
    <row r="23" spans="1:25" x14ac:dyDescent="0.2">
      <c r="A23" s="3"/>
      <c r="B23" s="3"/>
      <c r="C23" s="3"/>
      <c r="D23" s="3"/>
      <c r="E23" s="3"/>
      <c r="F23" s="3"/>
      <c r="G23" s="3"/>
      <c r="H23" s="31"/>
      <c r="I23" s="3"/>
    </row>
    <row r="24" spans="1:25" x14ac:dyDescent="0.2">
      <c r="A24" s="3"/>
      <c r="B24" s="3"/>
      <c r="C24" s="3"/>
      <c r="D24" s="3"/>
      <c r="E24" s="3"/>
      <c r="F24" s="3"/>
      <c r="G24" s="3"/>
      <c r="H24" s="31"/>
      <c r="I24" s="3"/>
    </row>
    <row r="25" spans="1:25" x14ac:dyDescent="0.2">
      <c r="A25" s="3"/>
      <c r="B25" s="3"/>
      <c r="C25" s="3"/>
      <c r="D25" s="3"/>
      <c r="E25" s="3"/>
      <c r="F25" s="3"/>
      <c r="G25" s="3"/>
      <c r="H25" s="31"/>
      <c r="I25" s="3"/>
    </row>
    <row r="26" spans="1:25" x14ac:dyDescent="0.2">
      <c r="A26" s="3"/>
      <c r="B26" s="3"/>
      <c r="C26" s="3"/>
      <c r="D26" s="3"/>
      <c r="E26" s="3"/>
      <c r="F26" s="3"/>
      <c r="G26" s="3"/>
      <c r="H26" s="31"/>
      <c r="I26" s="3"/>
    </row>
    <row r="27" spans="1:25" x14ac:dyDescent="0.2">
      <c r="A27" s="3"/>
      <c r="B27" s="3"/>
      <c r="C27" s="3"/>
      <c r="D27" s="3"/>
      <c r="E27" s="3"/>
      <c r="F27" s="3"/>
      <c r="G27" s="3"/>
      <c r="H27" s="31"/>
      <c r="I27" s="3"/>
    </row>
    <row r="28" spans="1:25" x14ac:dyDescent="0.2">
      <c r="A28" s="3"/>
      <c r="B28" s="3"/>
      <c r="C28" s="3"/>
      <c r="D28" s="3"/>
      <c r="E28" s="3"/>
      <c r="F28" s="3"/>
      <c r="G28" s="3"/>
      <c r="H28" s="31"/>
      <c r="I28" s="3"/>
    </row>
    <row r="29" spans="1:25" x14ac:dyDescent="0.2">
      <c r="A29" s="3"/>
      <c r="B29" s="3"/>
      <c r="C29" s="3"/>
      <c r="D29" s="3"/>
      <c r="E29" s="3"/>
      <c r="F29" s="3"/>
      <c r="G29" s="3"/>
      <c r="H29" s="31"/>
      <c r="I29" s="3"/>
    </row>
    <row r="30" spans="1:25" x14ac:dyDescent="0.2">
      <c r="A30" s="3"/>
      <c r="B30" s="3"/>
      <c r="C30" s="3"/>
      <c r="D30" s="3"/>
      <c r="E30" s="3"/>
      <c r="F30" s="3"/>
      <c r="G30" s="3"/>
      <c r="H30" s="31"/>
      <c r="I30" s="3"/>
    </row>
    <row r="31" spans="1:25" x14ac:dyDescent="0.2">
      <c r="A31" s="3"/>
      <c r="B31" s="3"/>
      <c r="C31" s="3"/>
      <c r="D31" s="3"/>
      <c r="E31" s="3"/>
      <c r="F31" s="3"/>
      <c r="G31" s="3"/>
      <c r="H31" s="31"/>
      <c r="I31" s="3"/>
    </row>
    <row r="32" spans="1:25" x14ac:dyDescent="0.2">
      <c r="A32" s="3"/>
      <c r="B32" s="3"/>
      <c r="C32" s="3"/>
      <c r="D32" s="3"/>
      <c r="E32" s="3"/>
      <c r="F32" s="3"/>
      <c r="G32" s="3"/>
      <c r="H32" s="31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1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1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1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1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1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1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1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1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1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1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1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1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1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1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1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1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1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1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1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1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1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1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1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1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1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1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1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1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1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1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1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1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1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1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1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1"/>
      <c r="I68" s="3"/>
    </row>
    <row r="69" spans="1:9" x14ac:dyDescent="0.2">
      <c r="A69" s="3"/>
      <c r="B69" s="3"/>
    </row>
  </sheetData>
  <mergeCells count="42"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view="pageBreakPreview" zoomScale="6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E17" sqref="E17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 x14ac:dyDescent="0.2">
      <c r="C1" s="96"/>
      <c r="D1" s="96"/>
      <c r="E1" s="96"/>
      <c r="F1" s="96"/>
      <c r="G1" s="96"/>
      <c r="H1" s="96"/>
      <c r="I1" s="96"/>
      <c r="J1" s="96"/>
    </row>
    <row r="2" spans="1:32" ht="14.25" customHeight="1" x14ac:dyDescent="0.2">
      <c r="A2" s="124" t="s">
        <v>0</v>
      </c>
      <c r="B2" s="127" t="s">
        <v>1</v>
      </c>
      <c r="C2" s="136"/>
      <c r="D2" s="136"/>
      <c r="E2" s="136"/>
      <c r="F2" s="56"/>
      <c r="G2" s="56"/>
      <c r="H2" s="56"/>
      <c r="I2" s="56"/>
      <c r="J2" s="97"/>
      <c r="K2" s="97"/>
      <c r="L2" s="97"/>
      <c r="M2" s="97"/>
      <c r="N2" s="38"/>
      <c r="O2" s="39"/>
      <c r="P2" s="39"/>
      <c r="Q2" s="39"/>
      <c r="R2" s="39"/>
      <c r="S2" s="39"/>
      <c r="T2" s="39"/>
    </row>
    <row r="3" spans="1:32" ht="98.25" customHeight="1" x14ac:dyDescent="0.2">
      <c r="A3" s="125"/>
      <c r="B3" s="127"/>
      <c r="C3" s="137"/>
      <c r="D3" s="137"/>
      <c r="E3" s="137"/>
      <c r="F3" s="101" t="s">
        <v>136</v>
      </c>
      <c r="G3" s="101"/>
      <c r="H3" s="101"/>
      <c r="I3" s="101"/>
      <c r="J3" s="101" t="s">
        <v>91</v>
      </c>
      <c r="K3" s="101"/>
      <c r="L3" s="101"/>
      <c r="M3" s="101"/>
      <c r="N3" s="101" t="s">
        <v>92</v>
      </c>
      <c r="O3" s="101"/>
      <c r="P3" s="101"/>
      <c r="Q3" s="101"/>
      <c r="R3" s="101" t="s">
        <v>95</v>
      </c>
      <c r="S3" s="101"/>
      <c r="T3" s="101"/>
      <c r="U3" s="101" t="s">
        <v>96</v>
      </c>
      <c r="V3" s="101"/>
      <c r="W3" s="101"/>
      <c r="X3" s="101"/>
      <c r="Y3" s="101" t="s">
        <v>100</v>
      </c>
      <c r="Z3" s="101"/>
      <c r="AA3" s="101"/>
      <c r="AB3" s="101"/>
      <c r="AC3" s="101" t="s">
        <v>101</v>
      </c>
      <c r="AD3" s="101"/>
      <c r="AE3" s="101"/>
      <c r="AF3" s="101"/>
    </row>
    <row r="4" spans="1:32" ht="50.25" customHeight="1" x14ac:dyDescent="0.2">
      <c r="A4" s="125"/>
      <c r="B4" s="127"/>
      <c r="C4" s="102" t="s">
        <v>143</v>
      </c>
      <c r="D4" s="102" t="s">
        <v>12</v>
      </c>
      <c r="E4" s="102" t="s">
        <v>41</v>
      </c>
      <c r="F4" s="89" t="s">
        <v>69</v>
      </c>
      <c r="G4" s="40" t="s">
        <v>7</v>
      </c>
      <c r="H4" s="89" t="s">
        <v>12</v>
      </c>
      <c r="I4" s="89" t="s">
        <v>137</v>
      </c>
      <c r="J4" s="89" t="s">
        <v>69</v>
      </c>
      <c r="K4" s="24" t="s">
        <v>14</v>
      </c>
      <c r="L4" s="89" t="s">
        <v>12</v>
      </c>
      <c r="M4" s="89" t="s">
        <v>90</v>
      </c>
      <c r="N4" s="89" t="s">
        <v>71</v>
      </c>
      <c r="O4" s="24" t="s">
        <v>14</v>
      </c>
      <c r="P4" s="89" t="s">
        <v>12</v>
      </c>
      <c r="Q4" s="89" t="s">
        <v>93</v>
      </c>
      <c r="R4" s="89" t="s">
        <v>69</v>
      </c>
      <c r="S4" s="89" t="s">
        <v>12</v>
      </c>
      <c r="T4" s="89" t="s">
        <v>94</v>
      </c>
      <c r="U4" s="89" t="s">
        <v>69</v>
      </c>
      <c r="V4" s="24" t="s">
        <v>14</v>
      </c>
      <c r="W4" s="89" t="s">
        <v>12</v>
      </c>
      <c r="X4" s="89" t="s">
        <v>97</v>
      </c>
      <c r="Y4" s="89" t="s">
        <v>69</v>
      </c>
      <c r="Z4" s="89" t="s">
        <v>14</v>
      </c>
      <c r="AA4" s="89" t="s">
        <v>12</v>
      </c>
      <c r="AB4" s="89" t="s">
        <v>99</v>
      </c>
      <c r="AC4" s="89" t="s">
        <v>69</v>
      </c>
      <c r="AD4" s="40" t="s">
        <v>14</v>
      </c>
      <c r="AE4" s="89" t="s">
        <v>12</v>
      </c>
      <c r="AF4" s="89" t="s">
        <v>102</v>
      </c>
    </row>
    <row r="5" spans="1:32" ht="29.25" customHeight="1" x14ac:dyDescent="0.2">
      <c r="A5" s="125"/>
      <c r="B5" s="127"/>
      <c r="C5" s="103"/>
      <c r="D5" s="103"/>
      <c r="E5" s="103"/>
      <c r="F5" s="90"/>
      <c r="G5" s="2" t="s">
        <v>25</v>
      </c>
      <c r="H5" s="90"/>
      <c r="I5" s="90"/>
      <c r="J5" s="90"/>
      <c r="K5" s="2" t="s">
        <v>25</v>
      </c>
      <c r="L5" s="90"/>
      <c r="M5" s="90"/>
      <c r="N5" s="90"/>
      <c r="O5" s="2" t="s">
        <v>25</v>
      </c>
      <c r="P5" s="90"/>
      <c r="Q5" s="90"/>
      <c r="R5" s="90"/>
      <c r="S5" s="90"/>
      <c r="T5" s="90"/>
      <c r="U5" s="90"/>
      <c r="V5" s="2" t="s">
        <v>25</v>
      </c>
      <c r="W5" s="90"/>
      <c r="X5" s="90"/>
      <c r="Y5" s="90"/>
      <c r="Z5" s="90"/>
      <c r="AA5" s="90"/>
      <c r="AB5" s="90"/>
      <c r="AC5" s="90"/>
      <c r="AD5" s="2" t="s">
        <v>22</v>
      </c>
      <c r="AE5" s="90"/>
      <c r="AF5" s="90"/>
    </row>
    <row r="6" spans="1:32" ht="42.75" customHeight="1" x14ac:dyDescent="0.2">
      <c r="A6" s="126"/>
      <c r="B6" s="127"/>
      <c r="C6" s="104"/>
      <c r="D6" s="104"/>
      <c r="E6" s="104"/>
      <c r="F6" s="91"/>
      <c r="G6" s="2" t="s">
        <v>26</v>
      </c>
      <c r="H6" s="91"/>
      <c r="I6" s="91"/>
      <c r="J6" s="91"/>
      <c r="K6" s="2" t="s">
        <v>26</v>
      </c>
      <c r="L6" s="91"/>
      <c r="M6" s="91"/>
      <c r="N6" s="91"/>
      <c r="O6" s="2" t="s">
        <v>26</v>
      </c>
      <c r="P6" s="91"/>
      <c r="Q6" s="91"/>
      <c r="R6" s="91"/>
      <c r="S6" s="91"/>
      <c r="T6" s="91"/>
      <c r="U6" s="91"/>
      <c r="V6" s="2" t="s">
        <v>26</v>
      </c>
      <c r="W6" s="91"/>
      <c r="X6" s="91"/>
      <c r="Y6" s="91"/>
      <c r="Z6" s="91"/>
      <c r="AA6" s="91"/>
      <c r="AB6" s="91"/>
      <c r="AC6" s="91"/>
      <c r="AD6" s="2" t="s">
        <v>23</v>
      </c>
      <c r="AE6" s="91"/>
      <c r="AF6" s="91"/>
    </row>
    <row r="7" spans="1:32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 x14ac:dyDescent="0.3">
      <c r="A8" s="142" t="s">
        <v>44</v>
      </c>
      <c r="B8" s="143"/>
      <c r="C8" s="27">
        <f>I8+M8+Q8+T8+X8+AB8+AF8</f>
        <v>9.6229999999999993</v>
      </c>
      <c r="D8" s="28">
        <v>0.75</v>
      </c>
      <c r="E8" s="27">
        <f>D8*C8</f>
        <v>7.2169999999999996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0.83</v>
      </c>
      <c r="Z8" s="15">
        <v>0.71</v>
      </c>
      <c r="AA8" s="12">
        <v>1.3</v>
      </c>
      <c r="AB8" s="15">
        <f>AA8*Z8</f>
        <v>0.92300000000000004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 x14ac:dyDescent="0.3">
      <c r="A9" s="142" t="s">
        <v>45</v>
      </c>
      <c r="B9" s="143"/>
      <c r="C9" s="27">
        <f t="shared" ref="C9:C18" si="0">I9+M9+Q9+T9+X9+AB9+AF9</f>
        <v>9.8179999999999996</v>
      </c>
      <c r="D9" s="28">
        <v>0.75</v>
      </c>
      <c r="E9" s="27">
        <f t="shared" ref="E9:E18" si="1">D9*C9</f>
        <v>7.3639999999999999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0.92</v>
      </c>
      <c r="Z9" s="15">
        <v>0.86</v>
      </c>
      <c r="AA9" s="12">
        <v>1.3</v>
      </c>
      <c r="AB9" s="15">
        <f t="shared" ref="AB9:AB18" si="7">AA9*Z9</f>
        <v>1.1180000000000001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 x14ac:dyDescent="0.3">
      <c r="A10" s="142" t="s">
        <v>46</v>
      </c>
      <c r="B10" s="145"/>
      <c r="C10" s="27">
        <f t="shared" si="0"/>
        <v>9.8179999999999996</v>
      </c>
      <c r="D10" s="28">
        <v>0.75</v>
      </c>
      <c r="E10" s="27">
        <f t="shared" si="1"/>
        <v>7.3639999999999999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0.92</v>
      </c>
      <c r="Z10" s="15">
        <v>0.86</v>
      </c>
      <c r="AA10" s="12">
        <v>1.3</v>
      </c>
      <c r="AB10" s="15">
        <f t="shared" si="7"/>
        <v>1.1180000000000001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 x14ac:dyDescent="0.3">
      <c r="A11" s="142" t="s">
        <v>47</v>
      </c>
      <c r="B11" s="144"/>
      <c r="C11" s="27">
        <f t="shared" si="0"/>
        <v>9.0640000000000001</v>
      </c>
      <c r="D11" s="28">
        <v>0.75</v>
      </c>
      <c r="E11" s="27">
        <f t="shared" si="1"/>
        <v>6.798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0.57999999999999996</v>
      </c>
      <c r="Z11" s="15">
        <v>0.28000000000000003</v>
      </c>
      <c r="AA11" s="12">
        <v>1.3</v>
      </c>
      <c r="AB11" s="15">
        <f t="shared" si="7"/>
        <v>0.36399999999999999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 x14ac:dyDescent="0.3">
      <c r="A12" s="142" t="s">
        <v>48</v>
      </c>
      <c r="B12" s="144"/>
      <c r="C12" s="27">
        <f t="shared" si="0"/>
        <v>9.4410000000000007</v>
      </c>
      <c r="D12" s="28">
        <v>0.75</v>
      </c>
      <c r="E12" s="27">
        <f t="shared" si="1"/>
        <v>7.0810000000000004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0.75</v>
      </c>
      <c r="Z12" s="15">
        <v>0.56999999999999995</v>
      </c>
      <c r="AA12" s="12">
        <v>1.3</v>
      </c>
      <c r="AB12" s="15">
        <f t="shared" si="7"/>
        <v>0.74099999999999999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 x14ac:dyDescent="0.3">
      <c r="A13" s="142" t="s">
        <v>49</v>
      </c>
      <c r="B13" s="144"/>
      <c r="C13" s="27">
        <f t="shared" si="0"/>
        <v>9.4410000000000007</v>
      </c>
      <c r="D13" s="28">
        <v>0.75</v>
      </c>
      <c r="E13" s="27">
        <f t="shared" si="1"/>
        <v>7.0810000000000004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0.75</v>
      </c>
      <c r="Z13" s="15">
        <v>0.56999999999999995</v>
      </c>
      <c r="AA13" s="12">
        <v>1.3</v>
      </c>
      <c r="AB13" s="15">
        <f t="shared" si="7"/>
        <v>0.74099999999999999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 x14ac:dyDescent="0.3">
      <c r="A14" s="142" t="s">
        <v>50</v>
      </c>
      <c r="B14" s="144"/>
      <c r="C14" s="27">
        <f t="shared" si="0"/>
        <v>8.6999999999999993</v>
      </c>
      <c r="D14" s="28">
        <v>0.75</v>
      </c>
      <c r="E14" s="27">
        <f t="shared" si="1"/>
        <v>6.5250000000000004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0.42</v>
      </c>
      <c r="Z14" s="15">
        <v>0</v>
      </c>
      <c r="AA14" s="12">
        <v>1.3</v>
      </c>
      <c r="AB14" s="15">
        <f t="shared" si="7"/>
        <v>0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 x14ac:dyDescent="0.3">
      <c r="A15" s="142" t="s">
        <v>51</v>
      </c>
      <c r="B15" s="144"/>
      <c r="C15" s="27">
        <f t="shared" si="0"/>
        <v>9.4410000000000007</v>
      </c>
      <c r="D15" s="28">
        <v>0.75</v>
      </c>
      <c r="E15" s="27">
        <f t="shared" si="1"/>
        <v>7.0810000000000004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0.75</v>
      </c>
      <c r="Z15" s="15">
        <v>0.56999999999999995</v>
      </c>
      <c r="AA15" s="12">
        <v>1.3</v>
      </c>
      <c r="AB15" s="15">
        <f t="shared" si="7"/>
        <v>0.74099999999999999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 x14ac:dyDescent="0.3">
      <c r="A16" s="142" t="s">
        <v>52</v>
      </c>
      <c r="B16" s="144"/>
      <c r="C16" s="27">
        <f t="shared" si="0"/>
        <v>10</v>
      </c>
      <c r="D16" s="28">
        <v>0.75</v>
      </c>
      <c r="E16" s="27">
        <f t="shared" si="1"/>
        <v>7.5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1</v>
      </c>
      <c r="Z16" s="15">
        <v>1</v>
      </c>
      <c r="AA16" s="12">
        <v>1.3</v>
      </c>
      <c r="AB16" s="15">
        <f t="shared" si="7"/>
        <v>1.3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 x14ac:dyDescent="0.3">
      <c r="A17" s="142" t="s">
        <v>53</v>
      </c>
      <c r="B17" s="144"/>
      <c r="C17" s="27">
        <f t="shared" si="0"/>
        <v>9.8179999999999996</v>
      </c>
      <c r="D17" s="28">
        <v>0.75</v>
      </c>
      <c r="E17" s="27">
        <f t="shared" si="1"/>
        <v>7.3639999999999999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0.92</v>
      </c>
      <c r="Z17" s="15">
        <v>0.86</v>
      </c>
      <c r="AA17" s="12">
        <v>1.3</v>
      </c>
      <c r="AB17" s="15">
        <f t="shared" si="7"/>
        <v>1.1180000000000001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 x14ac:dyDescent="0.3">
      <c r="A18" s="141" t="s">
        <v>54</v>
      </c>
      <c r="B18" s="141"/>
      <c r="C18" s="27">
        <f t="shared" si="0"/>
        <v>10</v>
      </c>
      <c r="D18" s="28">
        <v>0.75</v>
      </c>
      <c r="E18" s="27">
        <f t="shared" si="1"/>
        <v>7.5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1</v>
      </c>
      <c r="Z18" s="15">
        <v>1</v>
      </c>
      <c r="AA18" s="12">
        <v>1.3</v>
      </c>
      <c r="AB18" s="15">
        <f t="shared" si="7"/>
        <v>1.3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32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3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32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32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32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3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32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32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32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3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</row>
  </sheetData>
  <mergeCells count="49"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  <mergeCell ref="AE4:AE6"/>
    <mergeCell ref="AC3:AF3"/>
    <mergeCell ref="AA4:AA6"/>
    <mergeCell ref="R4:R6"/>
    <mergeCell ref="T4:T6"/>
    <mergeCell ref="Y4:Y6"/>
    <mergeCell ref="U4:U6"/>
    <mergeCell ref="X4:X6"/>
    <mergeCell ref="A13:B13"/>
    <mergeCell ref="A14:B14"/>
    <mergeCell ref="A15:B15"/>
    <mergeCell ref="A12:B12"/>
    <mergeCell ref="R3:T3"/>
    <mergeCell ref="J3:M3"/>
    <mergeCell ref="N3:Q3"/>
    <mergeCell ref="J4:J6"/>
    <mergeCell ref="L4:L6"/>
    <mergeCell ref="M4:M6"/>
    <mergeCell ref="N4:N6"/>
    <mergeCell ref="A18:B18"/>
    <mergeCell ref="P4:P6"/>
    <mergeCell ref="Q4:Q6"/>
    <mergeCell ref="I4:I6"/>
    <mergeCell ref="A7:B7"/>
    <mergeCell ref="A8:B8"/>
    <mergeCell ref="A9:B9"/>
    <mergeCell ref="H4:H6"/>
    <mergeCell ref="A2:A6"/>
    <mergeCell ref="B2:B6"/>
    <mergeCell ref="C4:C6"/>
    <mergeCell ref="D4:D6"/>
    <mergeCell ref="A16:B16"/>
    <mergeCell ref="A17:B17"/>
    <mergeCell ref="A10:B10"/>
    <mergeCell ref="A11:B11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80" zoomScaleNormal="80" zoomScaleSheetLayoutView="80" workbookViewId="0">
      <pane xSplit="1" ySplit="5" topLeftCell="B6" activePane="bottomRight" state="frozenSplit"/>
      <selection activeCell="B20" sqref="B20"/>
      <selection pane="topRight" activeCell="B20" sqref="B20"/>
      <selection pane="bottomLeft" activeCell="B20" sqref="B20"/>
      <selection pane="bottomRight" activeCell="I15" sqref="I15"/>
    </sheetView>
  </sheetViews>
  <sheetFormatPr defaultColWidth="10.42578125" defaultRowHeight="12.75" x14ac:dyDescent="0.2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 x14ac:dyDescent="0.2">
      <c r="B1" s="96"/>
      <c r="C1" s="135"/>
      <c r="D1" s="135"/>
      <c r="E1" s="135"/>
      <c r="F1" s="135"/>
    </row>
    <row r="2" spans="1:13" ht="14.25" customHeight="1" x14ac:dyDescent="0.2">
      <c r="A2" s="124" t="s">
        <v>0</v>
      </c>
      <c r="B2" s="147" t="s">
        <v>30</v>
      </c>
      <c r="C2" s="97" t="s">
        <v>6</v>
      </c>
      <c r="D2" s="97"/>
      <c r="E2" s="97"/>
      <c r="F2" s="97"/>
      <c r="G2" s="97"/>
      <c r="H2" s="97"/>
      <c r="I2" s="146" t="s">
        <v>6</v>
      </c>
      <c r="J2" s="132"/>
      <c r="K2" s="132"/>
      <c r="L2" s="132"/>
      <c r="M2" s="133"/>
    </row>
    <row r="3" spans="1:13" ht="161.25" customHeight="1" x14ac:dyDescent="0.2">
      <c r="A3" s="125"/>
      <c r="B3" s="148"/>
      <c r="C3" s="67" t="s">
        <v>146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 x14ac:dyDescent="0.2">
      <c r="A4" s="125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 x14ac:dyDescent="0.2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 x14ac:dyDescent="0.3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 x14ac:dyDescent="0.3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 x14ac:dyDescent="0.3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/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 x14ac:dyDescent="0.3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 x14ac:dyDescent="0.3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/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 x14ac:dyDescent="0.3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 x14ac:dyDescent="0.3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 x14ac:dyDescent="0.3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 x14ac:dyDescent="0.3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 x14ac:dyDescent="0.3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 x14ac:dyDescent="0.3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 x14ac:dyDescent="0.2">
      <c r="B17" s="3"/>
      <c r="C17" s="3"/>
      <c r="D17" s="3"/>
    </row>
    <row r="18" spans="1:4" ht="17.25" customHeight="1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3"/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Степень качества управления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'Комплексная оценка'!Область_печати</vt:lpstr>
      <vt:lpstr>'Соблюдение законодательства'!Область_печати</vt:lpstr>
      <vt:lpstr>'Степень качества управления'!Область_печати</vt:lpstr>
    </vt:vector>
  </TitlesOfParts>
  <Company>Минфин 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admin</cp:lastModifiedBy>
  <cp:lastPrinted>2020-02-14T08:54:58Z</cp:lastPrinted>
  <dcterms:created xsi:type="dcterms:W3CDTF">2006-07-31T12:52:12Z</dcterms:created>
  <dcterms:modified xsi:type="dcterms:W3CDTF">2020-02-14T11:02:59Z</dcterms:modified>
</cp:coreProperties>
</file>